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949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provided'!$A$1:$E$24</definedName>
    <definedName name="_xlnm.Print_Area" localSheetId="0">'Travel'!$A$1:$E$135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<sst xmlns="http://schemas.openxmlformats.org/spreadsheetml/2006/main" count="493" uniqueCount="184">
  <si>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</si>
  <si>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</si>
  <si>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</si>
  <si>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</si>
  <si>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</si>
  <si>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</si>
  <si>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</si>
  <si>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</si>
  <si>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</si>
  <si>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</si>
  <si>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</si>
  <si>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</si>
  <si>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</si>
  <si>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</si>
  <si>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</si>
  <si>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</si>
  <si>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</si>
  <si>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</si>
  <si>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</si>
  <si>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</si>
  <si>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</si>
  <si>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</si>
  <si>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</si>
  <si>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</si>
  <si>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</si>
  <si>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</si>
  <si>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</si>
  <si>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</si>
  <si>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</si>
  <si>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</si>
  <si>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</si>
  <si>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</si>
  <si>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</si>
  <si>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</si>
  <si>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</si>
  <si>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Total hospitality expenses 
for the six months</t>
  </si>
  <si>
    <t>Total hospitality and gifts received
for the six months</t>
  </si>
  <si>
    <t>Accomodation</t>
  </si>
  <si>
    <t>Auckland</t>
  </si>
  <si>
    <t>Parking</t>
  </si>
  <si>
    <t>Parking - Wellington Airport</t>
  </si>
  <si>
    <t>Wellington</t>
  </si>
  <si>
    <t>Taxi</t>
  </si>
  <si>
    <t>Gisborne</t>
  </si>
  <si>
    <t>Rotorua</t>
  </si>
  <si>
    <t>Parking - Gisborne Airport</t>
  </si>
  <si>
    <t>Accommodation</t>
  </si>
  <si>
    <t>Tauranga</t>
  </si>
  <si>
    <t>Tuatara Session Christchurch</t>
  </si>
  <si>
    <t>Waitangi</t>
  </si>
  <si>
    <t>Rental Car</t>
  </si>
  <si>
    <t>Christchurch</t>
  </si>
  <si>
    <t xml:space="preserve">Parking </t>
  </si>
  <si>
    <t xml:space="preserve">Airfare </t>
  </si>
  <si>
    <t>Whanganui</t>
  </si>
  <si>
    <t>Tauranga-Rotorua</t>
  </si>
  <si>
    <t>Napier</t>
  </si>
  <si>
    <t>Hamilton</t>
  </si>
  <si>
    <t>Interislander Ferry</t>
  </si>
  <si>
    <t>Picton</t>
  </si>
  <si>
    <t>China Visa</t>
  </si>
  <si>
    <t>Airfares</t>
  </si>
  <si>
    <t>Lunch</t>
  </si>
  <si>
    <t>Waikato</t>
  </si>
  <si>
    <t xml:space="preserve">Auckland </t>
  </si>
  <si>
    <t>Parking - Rotorua Airport</t>
  </si>
  <si>
    <t>Tuatara session with Te Puni Kokiri staff, Whangarei</t>
  </si>
  <si>
    <t>Tuatara session with Te Puni Kokiri staff, Christchurch</t>
  </si>
  <si>
    <t>Tuatara session with Te Puni Kokiri staff, Gisborne</t>
  </si>
  <si>
    <t>Tuatara sessions with Te Puni Kokiri staff, Tauranga and Rotorua</t>
  </si>
  <si>
    <t>Rental car</t>
  </si>
  <si>
    <t>Tuatara session with Te Puni Kokiri staff, Hastings.</t>
  </si>
  <si>
    <t>Waitangi Commemmorations</t>
  </si>
  <si>
    <t>Meal</t>
  </si>
  <si>
    <t>Meeting with National Kohanga Reo Board</t>
  </si>
  <si>
    <t>Tapuika and Ngati Rangiwewehi Deed of Settlement signing</t>
  </si>
  <si>
    <t>Mileage-Reimbursement</t>
  </si>
  <si>
    <t>Gisborne-Rotorua-Wellington</t>
  </si>
  <si>
    <t>Whangarei</t>
  </si>
  <si>
    <t>Rātana Celebrations 2013</t>
  </si>
  <si>
    <t>Te Matatini Meeting</t>
  </si>
  <si>
    <t>Waitangi Celebrations</t>
  </si>
  <si>
    <t>Airfare</t>
  </si>
  <si>
    <t>Meal-Reimbursement</t>
  </si>
  <si>
    <t>Tuatara session with Te Puni Kokiri staff, Hastings</t>
  </si>
  <si>
    <t>Tuatara session with Te Puni Kokiri staff, Whanganui</t>
  </si>
  <si>
    <t>KEA Gala Dinner</t>
  </si>
  <si>
    <t>PM's delegation to China</t>
  </si>
  <si>
    <t>Wellington-Hamilton</t>
  </si>
  <si>
    <t>Māori Women's Development Inc</t>
  </si>
  <si>
    <t>Auckland-Hamilton</t>
  </si>
  <si>
    <t>Tangi</t>
  </si>
  <si>
    <t>Kiwibank New Zealander of the Year - Judging Panel</t>
  </si>
  <si>
    <t xml:space="preserve">  </t>
  </si>
  <si>
    <t>7/04/2013 - 15/4/2013</t>
  </si>
  <si>
    <t>Guangzhou, Shanghai, Beijing, China; Honolulu, Hawai'i</t>
  </si>
  <si>
    <t>Total</t>
  </si>
  <si>
    <t>Michelle Hippolite</t>
  </si>
  <si>
    <t>Te Puni Kōkiri (Ministry of Māori Development)</t>
  </si>
  <si>
    <t>Dinner</t>
  </si>
  <si>
    <t>Breakfast</t>
  </si>
  <si>
    <t>Credit Crad, Annual Account Fee</t>
  </si>
  <si>
    <t xml:space="preserve">Credit Card, delivery / courier fee </t>
  </si>
  <si>
    <t>Fee</t>
  </si>
  <si>
    <t>Tangi - bouquet</t>
  </si>
  <si>
    <t>Otaki</t>
  </si>
  <si>
    <t>Otorohanga</t>
  </si>
  <si>
    <t xml:space="preserve">Phone and Data Charges - Jan 2013        </t>
  </si>
  <si>
    <t>Phone and Data Charges - Feb 2013</t>
  </si>
  <si>
    <t>Phone and Data Charges - Apr 2013</t>
  </si>
  <si>
    <t>Phone and Data Charges - Mar 2013</t>
  </si>
  <si>
    <t>Phone and Data Charges - May 2013</t>
  </si>
  <si>
    <t>Phone and Data Charges - Jun 2013</t>
  </si>
  <si>
    <t xml:space="preserve">Māori Lands Trust Chair </t>
  </si>
  <si>
    <t>Catering</t>
  </si>
  <si>
    <t>All Staff Farewell for departing CE (approx. 250 pax)</t>
  </si>
  <si>
    <t>Working lunch with members of Poutama Trust (8 pax)</t>
  </si>
  <si>
    <t xml:space="preserve">CE's Environment Forum monthly dinner </t>
  </si>
  <si>
    <t>Debrief for Maori Contingent of Prime Minister's delegation to China</t>
  </si>
  <si>
    <t>Tuatara session, Hamilton</t>
  </si>
  <si>
    <t>Working Breakfast with Chair, Te Puni Kōkiri Refocus Working Party</t>
  </si>
  <si>
    <t>Jan - Jun 2013</t>
  </si>
  <si>
    <t>Auckland Arts Festival</t>
  </si>
  <si>
    <t>Koha</t>
  </si>
  <si>
    <t xml:space="preserve">Powhiri for incoming CE (approx. 400 pax) </t>
  </si>
  <si>
    <t>Honorary Doctorate Ceremony</t>
  </si>
  <si>
    <t>Statistics NZ Tatauranga Aotearoa meeting</t>
  </si>
  <si>
    <t>Kaikoura</t>
  </si>
  <si>
    <t>Waitangi National Trust Board meeting</t>
  </si>
  <si>
    <t>Ministry for the Environment meeting</t>
  </si>
  <si>
    <t>Constitutional conversation hui, Gisborne</t>
  </si>
  <si>
    <t>Matariki Dinner, Hopuhopu</t>
  </si>
  <si>
    <t>Creative NZ Arts conference, Auckland</t>
  </si>
  <si>
    <t>Meeting with Te Puni Kokiri staff, Gisborne</t>
  </si>
  <si>
    <t xml:space="preserve">Tapuika and Ngati Rangiwewehi Deed of Settlement signing, and meeting with Te Puni Kōkiri staff, Gisborne </t>
  </si>
  <si>
    <t>China-Auckland</t>
  </si>
  <si>
    <t>13/04/2013 - 24/4/2013</t>
  </si>
  <si>
    <t>Daily Allowance - PM's delegation to China</t>
  </si>
  <si>
    <t>Te Matatini - dinner (6 guests)</t>
  </si>
  <si>
    <t>Ahuwhenua Awards, Napier</t>
  </si>
  <si>
    <t>Constitution conversation hui, Gisborne</t>
  </si>
  <si>
    <t>Celebration - NZ Honour, Kaikoura</t>
  </si>
  <si>
    <t>KEA Gala Dinner, Auckland</t>
  </si>
  <si>
    <t>Taniwha-Dragon Festival, Auckland</t>
  </si>
  <si>
    <t>TVNZ Māori of the Year - Judging Panel, Auckland</t>
  </si>
  <si>
    <t>Whanau Ora Governance Group meeting, Wellington</t>
  </si>
  <si>
    <t>Te Matatini festival, Rotorua</t>
  </si>
  <si>
    <t>Whanau Ora NGO Hui, Wellington</t>
  </si>
  <si>
    <t>Te Māngai Pāho meeting, Wellington</t>
  </si>
  <si>
    <t>Te Puni Kōkiri Executive Leadership Team Strategic planning meeting - Wharewaka, Wellington</t>
  </si>
  <si>
    <t>Public Sector Chief Executives meeting, and NZer of the Year Awards, Auckland</t>
  </si>
  <si>
    <t>Meeting with the Māori Trustee, Wellington</t>
  </si>
  <si>
    <t>NZ Tourism and Māori TV meetings, and Auckland Arts Festival, Auckland</t>
  </si>
  <si>
    <t xml:space="preserve">Water and Resource Management Act consultation hui, Christchurch </t>
  </si>
  <si>
    <t>Honorary Doctorate Ceremony, AUT, Auckland</t>
  </si>
  <si>
    <t>Kiwibank New Zealander of the Year Award, Auckland</t>
  </si>
  <si>
    <t>Te Mangai Paho meeting, Wellington</t>
  </si>
  <si>
    <t>Ministry of Pacific Island Affairs meeting, Wellington</t>
  </si>
  <si>
    <t>Maori Trustee meeting, Wellington</t>
  </si>
  <si>
    <t>Water and Resource Management Act consultation hui, Christchurch</t>
  </si>
  <si>
    <t>Ahuwhenua Field day, Napier</t>
  </si>
  <si>
    <t>BNZ Business Leaders Award, Auckland</t>
  </si>
  <si>
    <t>Māori Women's Development Inc, Wellington</t>
  </si>
  <si>
    <t>Meeting with Kingi Māori, Ngaruawahia</t>
  </si>
  <si>
    <t>Tangi, Gisborne</t>
  </si>
  <si>
    <t>Equal Employment Opportunities Trust Board meeting, Wellington</t>
  </si>
  <si>
    <t>Admin / Cancellation Fee</t>
  </si>
  <si>
    <t>Nil</t>
  </si>
  <si>
    <t>Value Unknown (estimated less than $100 combined value)</t>
  </si>
  <si>
    <t>Show Tickets (x2), Auckland</t>
  </si>
  <si>
    <t>Unknown</t>
  </si>
  <si>
    <t>Meeting with Te Matatini National Committee, Wellington</t>
  </si>
  <si>
    <t>Public Sector Chief Executives meeting, Auckland</t>
  </si>
  <si>
    <t>NZer of the Year Awards, Auckland</t>
  </si>
  <si>
    <t xml:space="preserve">NZ Tourism meeting, Auckland </t>
  </si>
  <si>
    <t xml:space="preserve">Māori TV meeting, Auckland </t>
  </si>
  <si>
    <t>Auckland Arts Festival, Auckland</t>
  </si>
  <si>
    <t>Water and Resource Management Act consultation hui, Wellington</t>
  </si>
  <si>
    <t>Meeting with Kingi Māori, Ngaruawahia and KEA Gala Dinner, Auckland</t>
  </si>
  <si>
    <t>PM's delegation to China (including visit to Hawai'i)</t>
  </si>
  <si>
    <t>Travel Allowance</t>
  </si>
  <si>
    <t>PM's delegation to China, April 2013</t>
  </si>
  <si>
    <t xml:space="preserve">NZ Tourism, &amp; Māori TV meeting, &amp; Auckland Arts Festival, Auckland </t>
  </si>
  <si>
    <t>China / Taniwha-Dragon Festival, Auckland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</si>
</sst>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/mm/yyyy;@"/>
    <numFmt numFmtId="166" formatCode="&quot;$&quot;#,##0.00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" fillId="0" borderId="13" xfId="0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4" borderId="13" xfId="0" applyFont="1" applyFill="1" applyBorder="1" applyAlignment="1">
      <alignment vertical="center" wrapText="1" readingOrder="1"/>
    </xf>
    <xf numFmtId="0" fontId="4" fillId="34" borderId="12" xfId="0" applyFont="1" applyFill="1" applyBorder="1" applyAlignment="1">
      <alignment vertical="center" wrapText="1" readingOrder="1"/>
    </xf>
    <xf numFmtId="0" fontId="4" fillId="34" borderId="18" xfId="0" applyFont="1" applyFill="1" applyBorder="1" applyAlignment="1">
      <alignment vertical="center" wrapText="1" readingOrder="1"/>
    </xf>
    <xf numFmtId="0" fontId="4" fillId="34" borderId="0" xfId="0" applyFont="1" applyFill="1" applyBorder="1" applyAlignment="1">
      <alignment vertical="center" wrapText="1" readingOrder="1"/>
    </xf>
    <xf numFmtId="0" fontId="4" fillId="33" borderId="13" xfId="0" applyFont="1" applyFill="1" applyBorder="1" applyAlignment="1">
      <alignment vertical="center" wrapText="1" readingOrder="1"/>
    </xf>
    <xf numFmtId="0" fontId="4" fillId="33" borderId="12" xfId="0" applyFont="1" applyFill="1" applyBorder="1" applyAlignment="1">
      <alignment vertical="center" wrapText="1" readingOrder="1"/>
    </xf>
    <xf numFmtId="0" fontId="6" fillId="35" borderId="16" xfId="0" applyFont="1" applyFill="1" applyBorder="1" applyAlignment="1">
      <alignment vertical="center" wrapText="1" readingOrder="1"/>
    </xf>
    <xf numFmtId="0" fontId="4" fillId="33" borderId="10" xfId="0" applyFont="1" applyFill="1" applyBorder="1" applyAlignment="1">
      <alignment vertical="center" wrapText="1" readingOrder="1"/>
    </xf>
    <xf numFmtId="0" fontId="44" fillId="0" borderId="0" xfId="0" applyFont="1" applyBorder="1" applyAlignment="1">
      <alignment wrapText="1"/>
    </xf>
    <xf numFmtId="0" fontId="44" fillId="0" borderId="18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 readingOrder="1"/>
    </xf>
    <xf numFmtId="0" fontId="4" fillId="0" borderId="21" xfId="0" applyFont="1" applyFill="1" applyBorder="1" applyAlignment="1">
      <alignment vertical="center" wrapText="1" readingOrder="1"/>
    </xf>
    <xf numFmtId="0" fontId="5" fillId="0" borderId="21" xfId="0" applyFont="1" applyBorder="1" applyAlignment="1">
      <alignment vertical="center" wrapText="1" readingOrder="1"/>
    </xf>
    <xf numFmtId="0" fontId="5" fillId="0" borderId="17" xfId="0" applyFont="1" applyBorder="1" applyAlignment="1">
      <alignment vertical="center" wrapText="1" readingOrder="1"/>
    </xf>
    <xf numFmtId="0" fontId="4" fillId="0" borderId="22" xfId="0" applyFont="1" applyFill="1" applyBorder="1" applyAlignment="1">
      <alignment vertical="center" wrapText="1" readingOrder="1"/>
    </xf>
    <xf numFmtId="43" fontId="0" fillId="0" borderId="0" xfId="42" applyFont="1" applyBorder="1" applyAlignment="1">
      <alignment wrapText="1"/>
    </xf>
    <xf numFmtId="14" fontId="0" fillId="0" borderId="18" xfId="0" applyNumberForma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2" fontId="8" fillId="0" borderId="0" xfId="0" applyNumberFormat="1" applyFont="1" applyBorder="1" applyAlignment="1">
      <alignment wrapText="1"/>
    </xf>
    <xf numFmtId="14" fontId="8" fillId="0" borderId="0" xfId="0" applyNumberFormat="1" applyFont="1" applyBorder="1" applyAlignment="1">
      <alignment vertical="top" wrapText="1"/>
    </xf>
    <xf numFmtId="165" fontId="8" fillId="0" borderId="18" xfId="0" applyNumberFormat="1" applyFont="1" applyBorder="1" applyAlignment="1">
      <alignment wrapText="1"/>
    </xf>
    <xf numFmtId="17" fontId="8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165" fontId="0" fillId="0" borderId="18" xfId="0" applyNumberFormat="1" applyFont="1" applyBorder="1" applyAlignment="1">
      <alignment wrapText="1"/>
    </xf>
    <xf numFmtId="14" fontId="8" fillId="0" borderId="0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14" fontId="8" fillId="0" borderId="15" xfId="0" applyNumberFormat="1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35" borderId="10" xfId="0" applyFont="1" applyFill="1" applyBorder="1" applyAlignment="1">
      <alignment/>
    </xf>
    <xf numFmtId="0" fontId="6" fillId="36" borderId="16" xfId="0" applyFont="1" applyFill="1" applyBorder="1" applyAlignment="1">
      <alignment vertical="center" wrapText="1" readingOrder="1"/>
    </xf>
    <xf numFmtId="0" fontId="2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45" fillId="0" borderId="0" xfId="0" applyFont="1" applyBorder="1" applyAlignment="1">
      <alignment wrapText="1"/>
    </xf>
    <xf numFmtId="165" fontId="8" fillId="0" borderId="18" xfId="0" applyNumberFormat="1" applyFont="1" applyFill="1" applyBorder="1" applyAlignment="1">
      <alignment wrapText="1"/>
    </xf>
    <xf numFmtId="17" fontId="8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8" fillId="0" borderId="14" xfId="0" applyFont="1" applyBorder="1" applyAlignment="1">
      <alignment wrapText="1"/>
    </xf>
    <xf numFmtId="0" fontId="8" fillId="0" borderId="19" xfId="0" applyFont="1" applyBorder="1" applyAlignment="1">
      <alignment wrapText="1"/>
    </xf>
    <xf numFmtId="165" fontId="0" fillId="0" borderId="13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33" borderId="20" xfId="0" applyFont="1" applyFill="1" applyBorder="1" applyAlignment="1">
      <alignment vertical="center" wrapText="1" readingOrder="1"/>
    </xf>
    <xf numFmtId="0" fontId="4" fillId="33" borderId="11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165" fontId="0" fillId="0" borderId="18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/>
    </xf>
    <xf numFmtId="165" fontId="44" fillId="0" borderId="18" xfId="0" applyNumberFormat="1" applyFont="1" applyBorder="1" applyAlignment="1">
      <alignment horizontal="right" vertical="top" wrapText="1"/>
    </xf>
    <xf numFmtId="2" fontId="44" fillId="0" borderId="0" xfId="0" applyNumberFormat="1" applyFont="1" applyBorder="1" applyAlignment="1">
      <alignment wrapText="1"/>
    </xf>
    <xf numFmtId="0" fontId="6" fillId="35" borderId="16" xfId="0" applyFont="1" applyFill="1" applyBorder="1" applyAlignment="1">
      <alignment horizontal="right" vertical="center" wrapText="1" readingOrder="1"/>
    </xf>
    <xf numFmtId="165" fontId="2" fillId="0" borderId="18" xfId="0" applyNumberFormat="1" applyFont="1" applyFill="1" applyBorder="1" applyAlignment="1">
      <alignment horizontal="right" wrapText="1"/>
    </xf>
    <xf numFmtId="14" fontId="2" fillId="0" borderId="0" xfId="0" applyNumberFormat="1" applyFont="1" applyBorder="1" applyAlignment="1">
      <alignment horizontal="right" vertical="top" wrapText="1"/>
    </xf>
    <xf numFmtId="43" fontId="44" fillId="0" borderId="0" xfId="42" applyFont="1" applyBorder="1" applyAlignment="1">
      <alignment wrapText="1"/>
    </xf>
    <xf numFmtId="14" fontId="2" fillId="0" borderId="0" xfId="0" applyNumberFormat="1" applyFont="1" applyFill="1" applyBorder="1" applyAlignment="1">
      <alignment horizontal="right" vertical="top" wrapText="1"/>
    </xf>
    <xf numFmtId="14" fontId="44" fillId="0" borderId="18" xfId="0" applyNumberFormat="1" applyFont="1" applyBorder="1" applyAlignment="1">
      <alignment horizontal="right" vertical="top" wrapText="1"/>
    </xf>
    <xf numFmtId="0" fontId="44" fillId="0" borderId="18" xfId="0" applyFont="1" applyBorder="1" applyAlignment="1">
      <alignment horizontal="right" vertical="top" wrapText="1"/>
    </xf>
    <xf numFmtId="0" fontId="6" fillId="36" borderId="16" xfId="0" applyFont="1" applyFill="1" applyBorder="1" applyAlignment="1">
      <alignment horizontal="right" vertical="center" wrapText="1" readingOrder="1"/>
    </xf>
    <xf numFmtId="43" fontId="0" fillId="0" borderId="0" xfId="42" applyFont="1" applyBorder="1" applyAlignment="1">
      <alignment vertical="top" wrapText="1"/>
    </xf>
    <xf numFmtId="14" fontId="8" fillId="0" borderId="0" xfId="0" applyNumberFormat="1" applyFont="1" applyBorder="1" applyAlignment="1">
      <alignment horizontal="right" vertical="top" wrapText="1"/>
    </xf>
    <xf numFmtId="43" fontId="0" fillId="0" borderId="0" xfId="42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right" vertical="top" wrapText="1"/>
    </xf>
    <xf numFmtId="14" fontId="0" fillId="0" borderId="18" xfId="0" applyNumberFormat="1" applyBorder="1" applyAlignment="1">
      <alignment horizontal="right" vertical="top" wrapText="1"/>
    </xf>
    <xf numFmtId="165" fontId="0" fillId="0" borderId="18" xfId="0" applyNumberFormat="1" applyBorder="1" applyAlignment="1">
      <alignment vertical="top" wrapText="1"/>
    </xf>
    <xf numFmtId="43" fontId="0" fillId="0" borderId="0" xfId="42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14" fontId="0" fillId="0" borderId="0" xfId="0" applyNumberFormat="1" applyAlignment="1">
      <alignment wrapText="1"/>
    </xf>
    <xf numFmtId="166" fontId="6" fillId="35" borderId="16" xfId="0" applyNumberFormat="1" applyFont="1" applyFill="1" applyBorder="1" applyAlignment="1">
      <alignment vertical="center" wrapText="1" readingOrder="1"/>
    </xf>
    <xf numFmtId="4" fontId="44" fillId="0" borderId="0" xfId="0" applyNumberFormat="1" applyFont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166" fontId="6" fillId="36" borderId="21" xfId="0" applyNumberFormat="1" applyFont="1" applyFill="1" applyBorder="1" applyAlignment="1">
      <alignment vertical="center" wrapText="1" readingOrder="1"/>
    </xf>
    <xf numFmtId="0" fontId="9" fillId="0" borderId="0" xfId="0" applyFont="1" applyBorder="1" applyAlignment="1">
      <alignment wrapText="1"/>
    </xf>
    <xf numFmtId="2" fontId="0" fillId="0" borderId="0" xfId="0" applyNumberFormat="1" applyAlignment="1">
      <alignment wrapText="1"/>
    </xf>
    <xf numFmtId="14" fontId="0" fillId="0" borderId="18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166" fontId="6" fillId="36" borderId="21" xfId="0" applyNumberFormat="1" applyFont="1" applyFill="1" applyBorder="1" applyAlignment="1">
      <alignment horizontal="right" vertical="center" wrapText="1" readingOrder="1"/>
    </xf>
    <xf numFmtId="165" fontId="0" fillId="0" borderId="18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0" xfId="0" applyNumberFormat="1" applyFill="1" applyAlignment="1">
      <alignment wrapText="1"/>
    </xf>
    <xf numFmtId="14" fontId="8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Border="1" applyAlignment="1">
      <alignment wrapText="1"/>
    </xf>
    <xf numFmtId="43" fontId="6" fillId="35" borderId="16" xfId="0" applyNumberFormat="1" applyFont="1" applyFill="1" applyBorder="1" applyAlignment="1">
      <alignment vertical="center" wrapText="1" readingOrder="1"/>
    </xf>
    <xf numFmtId="0" fontId="5" fillId="0" borderId="16" xfId="0" applyFont="1" applyFill="1" applyBorder="1" applyAlignment="1">
      <alignment horizontal="center" vertical="center" wrapText="1" readingOrder="1"/>
    </xf>
    <xf numFmtId="0" fontId="46" fillId="0" borderId="10" xfId="0" applyFont="1" applyBorder="1" applyAlignment="1">
      <alignment horizontal="center" vertical="center" wrapText="1" readingOrder="1"/>
    </xf>
    <xf numFmtId="0" fontId="46" fillId="0" borderId="17" xfId="0" applyFont="1" applyBorder="1" applyAlignment="1">
      <alignment horizontal="center" vertical="center" wrapText="1" readingOrder="1"/>
    </xf>
    <xf numFmtId="0" fontId="47" fillId="0" borderId="13" xfId="0" applyFont="1" applyBorder="1" applyAlignment="1">
      <alignment vertical="center" wrapText="1" readingOrder="1"/>
    </xf>
    <xf numFmtId="0" fontId="47" fillId="0" borderId="12" xfId="0" applyFont="1" applyBorder="1" applyAlignment="1">
      <alignment vertical="center" wrapText="1" readingOrder="1"/>
    </xf>
    <xf numFmtId="0" fontId="47" fillId="0" borderId="14" xfId="0" applyFont="1" applyBorder="1" applyAlignment="1">
      <alignment vertical="center" wrapText="1" readingOrder="1"/>
    </xf>
    <xf numFmtId="0" fontId="4" fillId="0" borderId="16" xfId="0" applyFont="1" applyFill="1" applyBorder="1" applyAlignment="1">
      <alignment horizontal="center" vertical="center" wrapText="1" readingOrder="1"/>
    </xf>
    <xf numFmtId="0" fontId="4" fillId="0" borderId="17" xfId="0" applyFont="1" applyFill="1" applyBorder="1" applyAlignment="1">
      <alignment horizontal="center" vertical="center" wrapText="1" readingOrder="1"/>
    </xf>
    <xf numFmtId="0" fontId="5" fillId="0" borderId="16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readingOrder="1"/>
    </xf>
    <xf numFmtId="0" fontId="46" fillId="0" borderId="0" xfId="0" applyFont="1" applyBorder="1" applyAlignment="1">
      <alignment horizontal="center" vertical="center" wrapText="1" readingOrder="1"/>
    </xf>
    <xf numFmtId="0" fontId="46" fillId="0" borderId="15" xfId="0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31">
      <selection activeCell="C53" sqref="C53"/>
    </sheetView>
  </sheetViews>
  <sheetFormatPr defaultColWidth="9.140625" defaultRowHeight="12.75"/>
  <cols>
    <col min="1" max="1" width="23.8515625" style="15" customWidth="1"/>
    <col min="2" max="2" width="23.140625" style="1" customWidth="1"/>
    <col min="3" max="3" width="60.7109375" style="1" customWidth="1"/>
    <col min="4" max="4" width="35.7109375" style="1" customWidth="1"/>
    <col min="5" max="5" width="33.28125" style="1" customWidth="1"/>
    <col min="6" max="16384" width="9.140625" style="1" customWidth="1"/>
  </cols>
  <sheetData>
    <row r="1" spans="1:5" s="6" customFormat="1" ht="36" customHeight="1">
      <c r="A1" s="62" t="s">
        <v>31</v>
      </c>
      <c r="B1" s="150" t="s">
        <v>98</v>
      </c>
      <c r="C1" s="151"/>
      <c r="D1" s="151"/>
      <c r="E1" s="152"/>
    </row>
    <row r="2" spans="1:5" s="6" customFormat="1" ht="35.25" customHeight="1">
      <c r="A2" s="63" t="s">
        <v>24</v>
      </c>
      <c r="B2" s="60" t="s">
        <v>97</v>
      </c>
      <c r="C2" s="60" t="s">
        <v>25</v>
      </c>
      <c r="D2" s="153" t="s">
        <v>121</v>
      </c>
      <c r="E2" s="154"/>
    </row>
    <row r="3" spans="1:5" s="6" customFormat="1" ht="35.25" customHeight="1">
      <c r="A3" s="147" t="s">
        <v>30</v>
      </c>
      <c r="B3" s="148"/>
      <c r="C3" s="148"/>
      <c r="D3" s="148"/>
      <c r="E3" s="149"/>
    </row>
    <row r="4" spans="1:5" s="7" customFormat="1" ht="31.5">
      <c r="A4" s="48" t="s">
        <v>0</v>
      </c>
      <c r="B4" s="49" t="s">
        <v>1</v>
      </c>
      <c r="C4" s="8"/>
      <c r="D4" s="8"/>
      <c r="E4" s="21"/>
    </row>
    <row r="5" spans="1:5" s="6" customFormat="1" ht="25.5">
      <c r="A5" s="22" t="s">
        <v>2</v>
      </c>
      <c r="B5" s="2" t="s">
        <v>29</v>
      </c>
      <c r="C5" s="2" t="s">
        <v>28</v>
      </c>
      <c r="D5" s="2" t="s">
        <v>27</v>
      </c>
      <c r="E5" s="23" t="s">
        <v>5</v>
      </c>
    </row>
    <row r="6" spans="1:5" ht="25.5">
      <c r="A6" s="117" t="s">
        <v>94</v>
      </c>
      <c r="B6" s="116">
        <v>2600.58</v>
      </c>
      <c r="C6" s="104" t="s">
        <v>181</v>
      </c>
      <c r="D6" s="104" t="s">
        <v>37</v>
      </c>
      <c r="E6" s="25" t="s">
        <v>95</v>
      </c>
    </row>
    <row r="7" spans="1:5" ht="12.75">
      <c r="A7" s="70"/>
      <c r="B7" s="64"/>
      <c r="C7" s="14"/>
      <c r="D7" s="14"/>
      <c r="E7" s="25"/>
    </row>
    <row r="8" spans="1:5" ht="12.75">
      <c r="A8" s="70"/>
      <c r="B8" s="64"/>
      <c r="C8" s="14"/>
      <c r="D8" s="14"/>
      <c r="E8" s="25"/>
    </row>
    <row r="9" spans="1:5" ht="12.75">
      <c r="A9" s="110" t="s">
        <v>96</v>
      </c>
      <c r="B9" s="111">
        <f>SUM(B6:B8)</f>
        <v>2600.58</v>
      </c>
      <c r="C9" s="14"/>
      <c r="D9" s="14"/>
      <c r="E9" s="25"/>
    </row>
    <row r="10" spans="1:5" ht="12" customHeight="1">
      <c r="A10" s="70"/>
      <c r="B10" s="14"/>
      <c r="C10" s="14"/>
      <c r="D10" s="14"/>
      <c r="E10" s="25"/>
    </row>
    <row r="11" spans="1:5" s="7" customFormat="1" ht="31.5">
      <c r="A11" s="46" t="s">
        <v>0</v>
      </c>
      <c r="B11" s="47" t="s">
        <v>26</v>
      </c>
      <c r="C11" s="9"/>
      <c r="D11" s="9"/>
      <c r="E11" s="26"/>
    </row>
    <row r="12" spans="1:5" s="6" customFormat="1" ht="12.75">
      <c r="A12" s="22" t="s">
        <v>2</v>
      </c>
      <c r="B12" s="2" t="s">
        <v>29</v>
      </c>
      <c r="C12" s="2"/>
      <c r="D12" s="2"/>
      <c r="E12" s="23"/>
    </row>
    <row r="13" spans="1:5" s="6" customFormat="1" ht="12.75">
      <c r="A13" s="70">
        <v>41358</v>
      </c>
      <c r="B13" s="116">
        <v>140</v>
      </c>
      <c r="C13" s="66" t="s">
        <v>60</v>
      </c>
      <c r="D13" s="66" t="s">
        <v>60</v>
      </c>
      <c r="E13" s="67" t="s">
        <v>41</v>
      </c>
    </row>
    <row r="14" spans="1:5" s="88" customFormat="1" ht="12.75">
      <c r="A14" s="144" t="s">
        <v>136</v>
      </c>
      <c r="B14" s="116">
        <v>3953.13</v>
      </c>
      <c r="C14" s="77" t="s">
        <v>179</v>
      </c>
      <c r="D14" s="77" t="s">
        <v>61</v>
      </c>
      <c r="E14" s="79" t="s">
        <v>135</v>
      </c>
    </row>
    <row r="15" spans="1:5" ht="12.75">
      <c r="A15" s="128">
        <v>41378</v>
      </c>
      <c r="B15" s="116">
        <v>322.35</v>
      </c>
      <c r="C15" s="1" t="s">
        <v>137</v>
      </c>
      <c r="D15" s="1" t="s">
        <v>180</v>
      </c>
      <c r="E15" s="25"/>
    </row>
    <row r="16" spans="1:5" ht="12.75">
      <c r="A16" s="128"/>
      <c r="E16" s="25"/>
    </row>
    <row r="17" spans="1:5" ht="12.75">
      <c r="A17" s="112" t="s">
        <v>96</v>
      </c>
      <c r="B17" s="111">
        <f>SUM(B13:B16)</f>
        <v>4415.4800000000005</v>
      </c>
      <c r="C17" s="77"/>
      <c r="D17" s="77"/>
      <c r="E17" s="79"/>
    </row>
    <row r="18" spans="1:5" ht="12.75">
      <c r="A18" s="24"/>
      <c r="B18" s="14"/>
      <c r="C18" s="14"/>
      <c r="D18" s="14"/>
      <c r="E18" s="25"/>
    </row>
    <row r="19" spans="1:5" s="7" customFormat="1" ht="31.5">
      <c r="A19" s="50" t="s">
        <v>7</v>
      </c>
      <c r="B19" s="51" t="s">
        <v>1</v>
      </c>
      <c r="C19" s="13"/>
      <c r="D19" s="13"/>
      <c r="E19" s="27"/>
    </row>
    <row r="20" spans="1:5" s="6" customFormat="1" ht="25.5" customHeight="1">
      <c r="A20" s="22" t="s">
        <v>2</v>
      </c>
      <c r="B20" s="2" t="s">
        <v>29</v>
      </c>
      <c r="C20" s="2" t="s">
        <v>8</v>
      </c>
      <c r="D20" s="2" t="s">
        <v>4</v>
      </c>
      <c r="E20" s="23" t="s">
        <v>5</v>
      </c>
    </row>
    <row r="21" spans="1:7" ht="15" customHeight="1">
      <c r="A21" s="65">
        <v>41257</v>
      </c>
      <c r="B21" s="118">
        <v>109.14</v>
      </c>
      <c r="C21" s="119" t="s">
        <v>133</v>
      </c>
      <c r="D21" s="120" t="s">
        <v>42</v>
      </c>
      <c r="E21" s="121" t="s">
        <v>41</v>
      </c>
      <c r="G21" s="134">
        <f>ROUND((B21*1.15),2)</f>
        <v>125.51</v>
      </c>
    </row>
    <row r="22" spans="1:7" ht="12.75">
      <c r="A22" s="65">
        <v>41260</v>
      </c>
      <c r="B22" s="118">
        <v>27</v>
      </c>
      <c r="C22" s="120" t="s">
        <v>144</v>
      </c>
      <c r="D22" s="120" t="s">
        <v>40</v>
      </c>
      <c r="E22" s="121" t="s">
        <v>41</v>
      </c>
      <c r="G22" s="134">
        <f aca="true" t="shared" si="0" ref="G22:G67">ROUND((B22*1.15),2)</f>
        <v>31.05</v>
      </c>
    </row>
    <row r="23" spans="1:7" ht="12.75">
      <c r="A23" s="65">
        <v>41299</v>
      </c>
      <c r="B23" s="118">
        <v>33.35</v>
      </c>
      <c r="C23" s="120" t="s">
        <v>66</v>
      </c>
      <c r="D23" s="120" t="s">
        <v>40</v>
      </c>
      <c r="E23" s="121" t="s">
        <v>41</v>
      </c>
      <c r="G23" s="134">
        <f t="shared" si="0"/>
        <v>38.35</v>
      </c>
    </row>
    <row r="24" spans="1:7" ht="12.75">
      <c r="A24" s="65">
        <v>41303</v>
      </c>
      <c r="B24" s="118">
        <v>19.9</v>
      </c>
      <c r="C24" s="120" t="s">
        <v>171</v>
      </c>
      <c r="D24" s="120" t="s">
        <v>42</v>
      </c>
      <c r="E24" s="121" t="s">
        <v>41</v>
      </c>
      <c r="F24" s="1" t="s">
        <v>93</v>
      </c>
      <c r="G24" s="134">
        <f t="shared" si="0"/>
        <v>22.89</v>
      </c>
    </row>
    <row r="25" spans="1:7" ht="12.75">
      <c r="A25" s="74">
        <v>41310</v>
      </c>
      <c r="B25" s="123">
        <v>44.05</v>
      </c>
      <c r="C25" s="120" t="s">
        <v>72</v>
      </c>
      <c r="D25" s="120" t="s">
        <v>73</v>
      </c>
      <c r="E25" s="122" t="s">
        <v>49</v>
      </c>
      <c r="G25" s="134">
        <f t="shared" si="0"/>
        <v>50.66</v>
      </c>
    </row>
    <row r="26" spans="1:7" ht="12.75">
      <c r="A26" s="65">
        <v>41317</v>
      </c>
      <c r="B26" s="118">
        <v>33.35</v>
      </c>
      <c r="C26" s="120" t="s">
        <v>67</v>
      </c>
      <c r="D26" s="120" t="s">
        <v>40</v>
      </c>
      <c r="E26" s="121" t="s">
        <v>41</v>
      </c>
      <c r="G26" s="134">
        <f t="shared" si="0"/>
        <v>38.35</v>
      </c>
    </row>
    <row r="27" spans="1:7" ht="12.75">
      <c r="A27" s="65">
        <v>41318</v>
      </c>
      <c r="B27" s="118">
        <v>55.78</v>
      </c>
      <c r="C27" s="120" t="s">
        <v>145</v>
      </c>
      <c r="D27" s="120" t="s">
        <v>39</v>
      </c>
      <c r="E27" s="121" t="s">
        <v>41</v>
      </c>
      <c r="G27" s="134">
        <f t="shared" si="0"/>
        <v>64.15</v>
      </c>
    </row>
    <row r="28" spans="1:7" ht="12.75">
      <c r="A28" s="65">
        <v>41318</v>
      </c>
      <c r="B28" s="118">
        <v>4.6</v>
      </c>
      <c r="C28" s="120" t="s">
        <v>68</v>
      </c>
      <c r="D28" s="120" t="s">
        <v>45</v>
      </c>
      <c r="E28" s="121" t="s">
        <v>43</v>
      </c>
      <c r="G28" s="134">
        <f t="shared" si="0"/>
        <v>5.29</v>
      </c>
    </row>
    <row r="29" spans="1:7" ht="12.75">
      <c r="A29" s="65">
        <v>41320</v>
      </c>
      <c r="B29" s="118">
        <v>45.77</v>
      </c>
      <c r="C29" s="120" t="s">
        <v>68</v>
      </c>
      <c r="D29" s="120" t="s">
        <v>40</v>
      </c>
      <c r="E29" s="121" t="s">
        <v>41</v>
      </c>
      <c r="G29" s="134">
        <f t="shared" si="0"/>
        <v>52.64</v>
      </c>
    </row>
    <row r="30" spans="1:7" ht="13.5" customHeight="1">
      <c r="A30" s="65">
        <v>41324</v>
      </c>
      <c r="B30" s="118">
        <v>33.35</v>
      </c>
      <c r="C30" s="120" t="s">
        <v>69</v>
      </c>
      <c r="D30" s="120" t="s">
        <v>40</v>
      </c>
      <c r="E30" s="121" t="s">
        <v>41</v>
      </c>
      <c r="G30" s="134">
        <f t="shared" si="0"/>
        <v>38.35</v>
      </c>
    </row>
    <row r="31" spans="1:7" ht="13.5" customHeight="1">
      <c r="A31" s="65">
        <v>41324</v>
      </c>
      <c r="B31" s="118">
        <v>176.44</v>
      </c>
      <c r="C31" s="120" t="s">
        <v>69</v>
      </c>
      <c r="D31" s="120" t="s">
        <v>70</v>
      </c>
      <c r="E31" s="121" t="s">
        <v>47</v>
      </c>
      <c r="G31" s="134">
        <f t="shared" si="0"/>
        <v>202.91</v>
      </c>
    </row>
    <row r="32" spans="1:7" ht="12.75">
      <c r="A32" s="65">
        <v>41325</v>
      </c>
      <c r="B32" s="118">
        <v>993.6</v>
      </c>
      <c r="C32" s="120" t="s">
        <v>146</v>
      </c>
      <c r="D32" s="120" t="s">
        <v>46</v>
      </c>
      <c r="E32" s="121" t="s">
        <v>44</v>
      </c>
      <c r="G32" s="134">
        <f t="shared" si="0"/>
        <v>1142.64</v>
      </c>
    </row>
    <row r="33" spans="1:7" ht="12.75">
      <c r="A33" s="65">
        <v>41328</v>
      </c>
      <c r="B33" s="118">
        <v>6.9</v>
      </c>
      <c r="C33" s="120" t="s">
        <v>146</v>
      </c>
      <c r="D33" s="120" t="s">
        <v>65</v>
      </c>
      <c r="E33" s="121" t="s">
        <v>44</v>
      </c>
      <c r="G33" s="134">
        <f t="shared" si="0"/>
        <v>7.94</v>
      </c>
    </row>
    <row r="34" spans="1:7" ht="12.75">
      <c r="A34" s="65">
        <v>41331</v>
      </c>
      <c r="B34" s="118">
        <v>33.35</v>
      </c>
      <c r="C34" s="120" t="s">
        <v>71</v>
      </c>
      <c r="D34" s="120" t="s">
        <v>40</v>
      </c>
      <c r="E34" s="121" t="s">
        <v>41</v>
      </c>
      <c r="G34" s="134">
        <f t="shared" si="0"/>
        <v>38.35</v>
      </c>
    </row>
    <row r="35" spans="1:7" ht="12.75">
      <c r="A35" s="65">
        <v>41333</v>
      </c>
      <c r="B35" s="118">
        <v>85.22</v>
      </c>
      <c r="C35" s="120" t="s">
        <v>172</v>
      </c>
      <c r="D35" s="120" t="s">
        <v>42</v>
      </c>
      <c r="E35" s="121" t="s">
        <v>38</v>
      </c>
      <c r="G35" s="134">
        <f t="shared" si="0"/>
        <v>98</v>
      </c>
    </row>
    <row r="36" spans="1:7" ht="12.75">
      <c r="A36" s="65">
        <v>41333</v>
      </c>
      <c r="B36" s="118">
        <v>104.19</v>
      </c>
      <c r="C36" s="120" t="s">
        <v>172</v>
      </c>
      <c r="D36" s="120" t="s">
        <v>42</v>
      </c>
      <c r="E36" s="121" t="s">
        <v>38</v>
      </c>
      <c r="G36" s="134">
        <f t="shared" si="0"/>
        <v>119.82</v>
      </c>
    </row>
    <row r="37" spans="1:7" ht="25.5">
      <c r="A37" s="65">
        <v>41333</v>
      </c>
      <c r="B37" s="118">
        <v>50.6</v>
      </c>
      <c r="C37" s="120" t="s">
        <v>150</v>
      </c>
      <c r="D37" s="120" t="s">
        <v>40</v>
      </c>
      <c r="E37" s="121" t="s">
        <v>41</v>
      </c>
      <c r="G37" s="134">
        <f t="shared" si="0"/>
        <v>58.19</v>
      </c>
    </row>
    <row r="38" spans="1:7" ht="12.75">
      <c r="A38" s="65">
        <v>41334</v>
      </c>
      <c r="B38" s="118">
        <v>89.7</v>
      </c>
      <c r="C38" s="120" t="s">
        <v>173</v>
      </c>
      <c r="D38" s="120" t="s">
        <v>42</v>
      </c>
      <c r="E38" s="121" t="s">
        <v>38</v>
      </c>
      <c r="G38" s="134">
        <f t="shared" si="0"/>
        <v>103.16</v>
      </c>
    </row>
    <row r="39" spans="1:7" ht="12.75">
      <c r="A39" s="65">
        <v>41338</v>
      </c>
      <c r="B39" s="118">
        <v>19.55</v>
      </c>
      <c r="C39" s="120" t="s">
        <v>148</v>
      </c>
      <c r="D39" s="120" t="s">
        <v>42</v>
      </c>
      <c r="E39" s="121" t="s">
        <v>41</v>
      </c>
      <c r="G39" s="134">
        <f t="shared" si="0"/>
        <v>22.48</v>
      </c>
    </row>
    <row r="40" spans="1:7" ht="25.5">
      <c r="A40" s="65">
        <v>41338</v>
      </c>
      <c r="B40" s="118">
        <v>17.25</v>
      </c>
      <c r="C40" s="120" t="s">
        <v>149</v>
      </c>
      <c r="D40" s="120" t="s">
        <v>39</v>
      </c>
      <c r="E40" s="121" t="s">
        <v>41</v>
      </c>
      <c r="G40" s="134">
        <f t="shared" si="0"/>
        <v>19.84</v>
      </c>
    </row>
    <row r="41" spans="1:7" ht="25.5">
      <c r="A41" s="65">
        <v>41341</v>
      </c>
      <c r="B41" s="118">
        <v>25.3</v>
      </c>
      <c r="C41" s="120" t="s">
        <v>149</v>
      </c>
      <c r="D41" s="120" t="s">
        <v>39</v>
      </c>
      <c r="E41" s="121" t="s">
        <v>41</v>
      </c>
      <c r="G41" s="134">
        <f t="shared" si="0"/>
        <v>29.1</v>
      </c>
    </row>
    <row r="42" spans="1:7" ht="12.75">
      <c r="A42" s="65">
        <v>41346</v>
      </c>
      <c r="B42" s="118">
        <v>18.98</v>
      </c>
      <c r="C42" s="120" t="s">
        <v>151</v>
      </c>
      <c r="D42" s="120" t="s">
        <v>42</v>
      </c>
      <c r="E42" s="121" t="s">
        <v>41</v>
      </c>
      <c r="G42" s="134">
        <f t="shared" si="0"/>
        <v>21.83</v>
      </c>
    </row>
    <row r="43" spans="1:7" ht="12.75">
      <c r="A43" s="65">
        <v>41348</v>
      </c>
      <c r="B43" s="118">
        <v>93.38</v>
      </c>
      <c r="C43" s="120" t="s">
        <v>174</v>
      </c>
      <c r="D43" s="120" t="s">
        <v>42</v>
      </c>
      <c r="E43" s="121" t="s">
        <v>38</v>
      </c>
      <c r="G43" s="134">
        <f t="shared" si="0"/>
        <v>107.39</v>
      </c>
    </row>
    <row r="44" spans="1:7" ht="12.75">
      <c r="A44" s="65">
        <v>41348</v>
      </c>
      <c r="B44" s="118">
        <v>33.35</v>
      </c>
      <c r="C44" s="120" t="s">
        <v>182</v>
      </c>
      <c r="D44" s="120" t="s">
        <v>40</v>
      </c>
      <c r="E44" s="121" t="s">
        <v>41</v>
      </c>
      <c r="G44" s="134">
        <f t="shared" si="0"/>
        <v>38.35</v>
      </c>
    </row>
    <row r="45" spans="1:7" ht="12.75">
      <c r="A45" s="65">
        <v>41348</v>
      </c>
      <c r="B45" s="118">
        <v>32.78</v>
      </c>
      <c r="C45" s="120" t="s">
        <v>175</v>
      </c>
      <c r="D45" s="120" t="s">
        <v>42</v>
      </c>
      <c r="E45" s="121" t="s">
        <v>38</v>
      </c>
      <c r="G45" s="134">
        <f t="shared" si="0"/>
        <v>37.7</v>
      </c>
    </row>
    <row r="46" spans="1:7" ht="12.75">
      <c r="A46" s="65">
        <v>41348</v>
      </c>
      <c r="B46" s="118">
        <v>70.96</v>
      </c>
      <c r="C46" s="120" t="s">
        <v>175</v>
      </c>
      <c r="D46" s="120" t="s">
        <v>42</v>
      </c>
      <c r="E46" s="121" t="s">
        <v>38</v>
      </c>
      <c r="G46" s="134">
        <f t="shared" si="0"/>
        <v>81.6</v>
      </c>
    </row>
    <row r="47" spans="1:7" ht="12.75">
      <c r="A47" s="65">
        <v>41348</v>
      </c>
      <c r="B47" s="118">
        <v>88.31</v>
      </c>
      <c r="C47" s="120" t="s">
        <v>176</v>
      </c>
      <c r="D47" s="120" t="s">
        <v>42</v>
      </c>
      <c r="E47" s="121" t="s">
        <v>38</v>
      </c>
      <c r="G47" s="134">
        <f t="shared" si="0"/>
        <v>101.56</v>
      </c>
    </row>
    <row r="48" spans="1:7" ht="12.75">
      <c r="A48" s="65">
        <v>41348</v>
      </c>
      <c r="B48" s="118">
        <v>87.4</v>
      </c>
      <c r="C48" s="120" t="s">
        <v>176</v>
      </c>
      <c r="D48" s="120" t="s">
        <v>42</v>
      </c>
      <c r="E48" s="121" t="s">
        <v>38</v>
      </c>
      <c r="G48" s="134">
        <f t="shared" si="0"/>
        <v>100.51</v>
      </c>
    </row>
    <row r="49" spans="1:7" ht="12.75">
      <c r="A49" s="65">
        <v>41355</v>
      </c>
      <c r="B49" s="118">
        <v>117.3</v>
      </c>
      <c r="C49" s="120" t="s">
        <v>153</v>
      </c>
      <c r="D49" s="120" t="s">
        <v>42</v>
      </c>
      <c r="E49" s="121" t="s">
        <v>41</v>
      </c>
      <c r="G49" s="134">
        <f t="shared" si="0"/>
        <v>134.9</v>
      </c>
    </row>
    <row r="50" spans="1:7" ht="12.75">
      <c r="A50" s="125">
        <v>41392</v>
      </c>
      <c r="B50" s="64">
        <v>115</v>
      </c>
      <c r="C50" s="14" t="s">
        <v>183</v>
      </c>
      <c r="D50" s="14" t="s">
        <v>42</v>
      </c>
      <c r="E50" s="25" t="s">
        <v>41</v>
      </c>
      <c r="G50" s="134">
        <f t="shared" si="0"/>
        <v>132.25</v>
      </c>
    </row>
    <row r="51" spans="1:7" ht="12.75">
      <c r="A51" s="125">
        <v>41403</v>
      </c>
      <c r="B51" s="64">
        <v>80.49</v>
      </c>
      <c r="C51" s="14" t="s">
        <v>154</v>
      </c>
      <c r="D51" s="14" t="s">
        <v>42</v>
      </c>
      <c r="E51" s="25" t="s">
        <v>38</v>
      </c>
      <c r="G51" s="134">
        <f t="shared" si="0"/>
        <v>92.56</v>
      </c>
    </row>
    <row r="52" spans="1:7" ht="12.75">
      <c r="A52" s="125">
        <v>41403</v>
      </c>
      <c r="B52" s="64">
        <v>81.77</v>
      </c>
      <c r="C52" s="14" t="s">
        <v>154</v>
      </c>
      <c r="D52" s="14" t="s">
        <v>42</v>
      </c>
      <c r="E52" s="25" t="s">
        <v>38</v>
      </c>
      <c r="G52" s="134">
        <f t="shared" si="0"/>
        <v>94.04</v>
      </c>
    </row>
    <row r="53" spans="1:7" ht="12.75">
      <c r="A53" s="125">
        <v>41404</v>
      </c>
      <c r="B53" s="64">
        <v>14.61</v>
      </c>
      <c r="C53" s="14" t="s">
        <v>126</v>
      </c>
      <c r="D53" s="14" t="s">
        <v>42</v>
      </c>
      <c r="E53" s="25" t="s">
        <v>41</v>
      </c>
      <c r="G53" s="134">
        <f t="shared" si="0"/>
        <v>16.8</v>
      </c>
    </row>
    <row r="54" spans="1:7" ht="12.75">
      <c r="A54" s="125">
        <v>41404</v>
      </c>
      <c r="B54" s="64">
        <v>18.98</v>
      </c>
      <c r="C54" s="14" t="s">
        <v>126</v>
      </c>
      <c r="D54" s="14" t="s">
        <v>42</v>
      </c>
      <c r="E54" s="25" t="s">
        <v>41</v>
      </c>
      <c r="G54" s="134">
        <f t="shared" si="0"/>
        <v>21.83</v>
      </c>
    </row>
    <row r="55" spans="1:7" ht="12.75">
      <c r="A55" s="125">
        <v>41404</v>
      </c>
      <c r="B55" s="64">
        <v>55.2</v>
      </c>
      <c r="C55" s="14" t="s">
        <v>125</v>
      </c>
      <c r="D55" s="14" t="s">
        <v>42</v>
      </c>
      <c r="E55" s="25" t="s">
        <v>41</v>
      </c>
      <c r="G55" s="134">
        <f t="shared" si="0"/>
        <v>63.48</v>
      </c>
    </row>
    <row r="56" spans="1:7" ht="12.75">
      <c r="A56" s="125">
        <v>41409</v>
      </c>
      <c r="B56" s="64">
        <v>15.76</v>
      </c>
      <c r="C56" s="14" t="s">
        <v>89</v>
      </c>
      <c r="D56" s="14" t="s">
        <v>42</v>
      </c>
      <c r="E56" s="25" t="s">
        <v>41</v>
      </c>
      <c r="G56" s="134">
        <f t="shared" si="0"/>
        <v>18.12</v>
      </c>
    </row>
    <row r="57" spans="1:7" ht="12.75">
      <c r="A57" s="125">
        <v>41414</v>
      </c>
      <c r="B57" s="64">
        <v>12.42</v>
      </c>
      <c r="C57" s="14" t="s">
        <v>89</v>
      </c>
      <c r="D57" s="14" t="s">
        <v>42</v>
      </c>
      <c r="E57" s="25" t="s">
        <v>41</v>
      </c>
      <c r="G57" s="134">
        <f t="shared" si="0"/>
        <v>14.28</v>
      </c>
    </row>
    <row r="58" spans="1:7" ht="12.75">
      <c r="A58" s="125">
        <v>41414</v>
      </c>
      <c r="B58" s="64">
        <v>12.88</v>
      </c>
      <c r="C58" s="14" t="s">
        <v>89</v>
      </c>
      <c r="D58" s="14" t="s">
        <v>42</v>
      </c>
      <c r="E58" s="25" t="s">
        <v>41</v>
      </c>
      <c r="G58" s="134">
        <f t="shared" si="0"/>
        <v>14.81</v>
      </c>
    </row>
    <row r="59" spans="1:7" ht="12.75">
      <c r="A59" s="125">
        <v>41418</v>
      </c>
      <c r="B59" s="64">
        <v>50.37</v>
      </c>
      <c r="C59" s="14" t="s">
        <v>86</v>
      </c>
      <c r="D59" s="14" t="s">
        <v>42</v>
      </c>
      <c r="E59" s="25" t="s">
        <v>41</v>
      </c>
      <c r="G59" s="134">
        <f t="shared" si="0"/>
        <v>57.93</v>
      </c>
    </row>
    <row r="60" spans="1:7" ht="12.75">
      <c r="A60" s="125">
        <v>41419</v>
      </c>
      <c r="B60" s="64">
        <v>184</v>
      </c>
      <c r="C60" s="14" t="s">
        <v>141</v>
      </c>
      <c r="D60" s="14" t="s">
        <v>46</v>
      </c>
      <c r="E60" s="25" t="s">
        <v>127</v>
      </c>
      <c r="G60" s="134">
        <f t="shared" si="0"/>
        <v>211.6</v>
      </c>
    </row>
    <row r="61" spans="1:7" ht="12.75">
      <c r="A61" s="124">
        <v>41418</v>
      </c>
      <c r="B61" s="126">
        <v>162.3</v>
      </c>
      <c r="C61" s="14" t="s">
        <v>141</v>
      </c>
      <c r="D61" s="16" t="s">
        <v>50</v>
      </c>
      <c r="E61" s="127" t="s">
        <v>59</v>
      </c>
      <c r="G61" s="134">
        <f t="shared" si="0"/>
        <v>186.65</v>
      </c>
    </row>
    <row r="62" spans="1:7" ht="12.75">
      <c r="A62" s="124">
        <v>41423</v>
      </c>
      <c r="B62" s="126">
        <v>26.91</v>
      </c>
      <c r="C62" s="16" t="s">
        <v>128</v>
      </c>
      <c r="D62" s="16" t="s">
        <v>42</v>
      </c>
      <c r="E62" s="127" t="s">
        <v>41</v>
      </c>
      <c r="G62" s="134">
        <f t="shared" si="0"/>
        <v>30.95</v>
      </c>
    </row>
    <row r="63" spans="1:7" ht="12.75">
      <c r="A63" s="124">
        <v>41423</v>
      </c>
      <c r="B63" s="126">
        <v>10.12</v>
      </c>
      <c r="C63" s="16" t="s">
        <v>129</v>
      </c>
      <c r="D63" s="16" t="s">
        <v>42</v>
      </c>
      <c r="E63" s="127" t="s">
        <v>41</v>
      </c>
      <c r="G63" s="134">
        <f t="shared" si="0"/>
        <v>11.64</v>
      </c>
    </row>
    <row r="64" spans="1:7" ht="12.75">
      <c r="A64" s="124">
        <v>41430</v>
      </c>
      <c r="B64" s="126">
        <v>33.35</v>
      </c>
      <c r="C64" s="16" t="s">
        <v>130</v>
      </c>
      <c r="D64" s="119" t="s">
        <v>40</v>
      </c>
      <c r="E64" s="127" t="s">
        <v>41</v>
      </c>
      <c r="G64" s="134">
        <f t="shared" si="0"/>
        <v>38.35</v>
      </c>
    </row>
    <row r="65" spans="1:7" ht="12.75">
      <c r="A65" s="124">
        <v>41440</v>
      </c>
      <c r="B65" s="126">
        <v>33.35</v>
      </c>
      <c r="C65" s="16" t="s">
        <v>131</v>
      </c>
      <c r="D65" s="119" t="s">
        <v>40</v>
      </c>
      <c r="E65" s="127" t="s">
        <v>41</v>
      </c>
      <c r="G65" s="134">
        <f t="shared" si="0"/>
        <v>38.35</v>
      </c>
    </row>
    <row r="66" spans="1:7" ht="12.75">
      <c r="A66" s="124">
        <v>41450</v>
      </c>
      <c r="B66" s="126">
        <v>57.27</v>
      </c>
      <c r="C66" s="16" t="s">
        <v>132</v>
      </c>
      <c r="D66" s="16" t="s">
        <v>42</v>
      </c>
      <c r="E66" s="127" t="s">
        <v>38</v>
      </c>
      <c r="G66" s="134">
        <f t="shared" si="0"/>
        <v>65.86</v>
      </c>
    </row>
    <row r="67" spans="1:7" ht="12.75">
      <c r="A67" s="124">
        <v>41450</v>
      </c>
      <c r="B67" s="126">
        <v>33.35</v>
      </c>
      <c r="C67" s="16" t="s">
        <v>132</v>
      </c>
      <c r="D67" s="119" t="s">
        <v>40</v>
      </c>
      <c r="E67" s="127" t="s">
        <v>41</v>
      </c>
      <c r="G67" s="134">
        <f t="shared" si="0"/>
        <v>38.35</v>
      </c>
    </row>
    <row r="68" spans="1:5" ht="12.75">
      <c r="A68" s="65"/>
      <c r="B68" s="64"/>
      <c r="C68" s="14"/>
      <c r="D68" s="14"/>
      <c r="E68" s="25"/>
    </row>
    <row r="69" spans="1:5" ht="12.75">
      <c r="A69" s="113" t="s">
        <v>96</v>
      </c>
      <c r="B69" s="111">
        <f>SUM(B21:B68)</f>
        <v>3548.98</v>
      </c>
      <c r="C69" s="14"/>
      <c r="D69" s="14"/>
      <c r="E69" s="25"/>
    </row>
    <row r="70" spans="1:5" ht="12.75">
      <c r="A70" s="24"/>
      <c r="B70" s="14"/>
      <c r="C70" s="14"/>
      <c r="D70" s="14"/>
      <c r="E70" s="25"/>
    </row>
    <row r="71" spans="1:5" s="7" customFormat="1" ht="30" customHeight="1">
      <c r="A71" s="28" t="s">
        <v>9</v>
      </c>
      <c r="B71" s="11" t="s">
        <v>6</v>
      </c>
      <c r="C71" s="5"/>
      <c r="D71" s="5"/>
      <c r="E71" s="29"/>
    </row>
    <row r="72" spans="1:5" s="6" customFormat="1" ht="25.5">
      <c r="A72" s="68" t="s">
        <v>2</v>
      </c>
      <c r="B72" s="4" t="s">
        <v>29</v>
      </c>
      <c r="C72" s="4" t="s">
        <v>28</v>
      </c>
      <c r="D72" s="4" t="s">
        <v>27</v>
      </c>
      <c r="E72" s="20" t="s">
        <v>5</v>
      </c>
    </row>
    <row r="73" spans="1:7" s="33" customFormat="1" ht="12.75">
      <c r="A73" s="75">
        <v>41247</v>
      </c>
      <c r="B73" s="76">
        <v>27</v>
      </c>
      <c r="C73" s="77" t="s">
        <v>92</v>
      </c>
      <c r="D73" s="77" t="s">
        <v>52</v>
      </c>
      <c r="E73" s="78" t="s">
        <v>41</v>
      </c>
      <c r="G73" s="134">
        <f>ROUND((B73*1.15),2)</f>
        <v>31.05</v>
      </c>
    </row>
    <row r="74" spans="1:7" s="33" customFormat="1" ht="12.75">
      <c r="A74" s="75">
        <v>41247</v>
      </c>
      <c r="B74" s="76">
        <v>74.8</v>
      </c>
      <c r="C74" s="77" t="s">
        <v>92</v>
      </c>
      <c r="D74" s="77" t="s">
        <v>42</v>
      </c>
      <c r="E74" s="78" t="s">
        <v>38</v>
      </c>
      <c r="G74" s="134">
        <f>ROUND((B74*1.15),2)</f>
        <v>86.02</v>
      </c>
    </row>
    <row r="75" spans="1:7" s="33" customFormat="1" ht="12.75">
      <c r="A75" s="75">
        <v>41247</v>
      </c>
      <c r="B75" s="76">
        <v>62.5</v>
      </c>
      <c r="C75" s="77" t="s">
        <v>92</v>
      </c>
      <c r="D75" s="77" t="s">
        <v>42</v>
      </c>
      <c r="E75" s="78" t="s">
        <v>38</v>
      </c>
      <c r="G75" s="134">
        <f>ROUND((B75*1.15),2)</f>
        <v>71.88</v>
      </c>
    </row>
    <row r="76" spans="1:7" s="6" customFormat="1" ht="12.75">
      <c r="A76" s="70">
        <v>41254</v>
      </c>
      <c r="B76" s="69">
        <v>17.6</v>
      </c>
      <c r="C76" s="66" t="s">
        <v>74</v>
      </c>
      <c r="D76" s="66" t="s">
        <v>42</v>
      </c>
      <c r="E76" s="67" t="s">
        <v>41</v>
      </c>
      <c r="G76" s="134">
        <f>ROUND((B76*1.15),2)</f>
        <v>20.24</v>
      </c>
    </row>
    <row r="77" spans="1:7" s="33" customFormat="1" ht="12.75">
      <c r="A77" s="75">
        <v>41257</v>
      </c>
      <c r="B77" s="76">
        <v>770.06</v>
      </c>
      <c r="C77" s="16" t="s">
        <v>133</v>
      </c>
      <c r="D77" s="77" t="s">
        <v>53</v>
      </c>
      <c r="E77" s="78" t="s">
        <v>43</v>
      </c>
      <c r="G77" s="143">
        <f>ROUND((B77*1.15),2)</f>
        <v>885.57</v>
      </c>
    </row>
    <row r="78" spans="1:7" s="6" customFormat="1" ht="12.75">
      <c r="A78" s="75">
        <v>41258</v>
      </c>
      <c r="B78" s="76">
        <v>236.75</v>
      </c>
      <c r="C78" s="77" t="s">
        <v>75</v>
      </c>
      <c r="D78" s="77" t="s">
        <v>46</v>
      </c>
      <c r="E78" s="78" t="s">
        <v>44</v>
      </c>
      <c r="G78" s="134">
        <f>ROUND((B78*1.15),2)</f>
        <v>272.26</v>
      </c>
    </row>
    <row r="79" spans="1:5" s="6" customFormat="1" ht="25.5">
      <c r="A79" s="75">
        <v>41258</v>
      </c>
      <c r="B79" s="76">
        <v>453.04</v>
      </c>
      <c r="C79" s="77" t="s">
        <v>134</v>
      </c>
      <c r="D79" s="77" t="s">
        <v>76</v>
      </c>
      <c r="E79" s="78" t="s">
        <v>77</v>
      </c>
    </row>
    <row r="80" spans="1:5" s="6" customFormat="1" ht="12.75">
      <c r="A80" s="70">
        <v>41298</v>
      </c>
      <c r="B80" s="69">
        <v>151.9</v>
      </c>
      <c r="C80" s="66" t="s">
        <v>79</v>
      </c>
      <c r="D80" s="66" t="s">
        <v>76</v>
      </c>
      <c r="E80" s="67" t="s">
        <v>54</v>
      </c>
    </row>
    <row r="81" spans="1:7" s="6" customFormat="1" ht="12.75">
      <c r="A81" s="75">
        <v>41299</v>
      </c>
      <c r="B81" s="76">
        <v>1018.26</v>
      </c>
      <c r="C81" s="16" t="s">
        <v>66</v>
      </c>
      <c r="D81" s="77" t="s">
        <v>53</v>
      </c>
      <c r="E81" s="78" t="s">
        <v>78</v>
      </c>
      <c r="G81" s="134">
        <f aca="true" t="shared" si="1" ref="G81:G131">ROUND((B81*1.15),2)</f>
        <v>1171</v>
      </c>
    </row>
    <row r="82" spans="1:7" s="33" customFormat="1" ht="12.75">
      <c r="A82" s="75">
        <v>41303</v>
      </c>
      <c r="B82" s="76">
        <v>14.19</v>
      </c>
      <c r="C82" s="77" t="s">
        <v>80</v>
      </c>
      <c r="D82" s="77" t="s">
        <v>42</v>
      </c>
      <c r="E82" s="78" t="s">
        <v>41</v>
      </c>
      <c r="G82" s="134">
        <f t="shared" si="1"/>
        <v>16.32</v>
      </c>
    </row>
    <row r="83" spans="1:7" s="33" customFormat="1" ht="12.75">
      <c r="A83" s="75">
        <v>41309</v>
      </c>
      <c r="B83" s="76">
        <v>1069.02</v>
      </c>
      <c r="C83" s="77" t="s">
        <v>81</v>
      </c>
      <c r="D83" s="77" t="s">
        <v>53</v>
      </c>
      <c r="E83" s="78" t="s">
        <v>49</v>
      </c>
      <c r="G83" s="143">
        <f t="shared" si="1"/>
        <v>1229.37</v>
      </c>
    </row>
    <row r="84" spans="1:7" s="33" customFormat="1" ht="12.75">
      <c r="A84" s="75">
        <v>41309</v>
      </c>
      <c r="B84" s="76">
        <v>39.26</v>
      </c>
      <c r="C84" s="77" t="s">
        <v>81</v>
      </c>
      <c r="D84" s="77" t="s">
        <v>42</v>
      </c>
      <c r="E84" s="78" t="s">
        <v>41</v>
      </c>
      <c r="G84" s="134">
        <f t="shared" si="1"/>
        <v>45.15</v>
      </c>
    </row>
    <row r="85" spans="1:7" s="6" customFormat="1" ht="12.75">
      <c r="A85" s="70">
        <v>41309</v>
      </c>
      <c r="B85" s="69">
        <v>630.75</v>
      </c>
      <c r="C85" s="66" t="s">
        <v>81</v>
      </c>
      <c r="D85" s="66" t="s">
        <v>46</v>
      </c>
      <c r="E85" s="67" t="s">
        <v>49</v>
      </c>
      <c r="G85" s="134">
        <f t="shared" si="1"/>
        <v>725.36</v>
      </c>
    </row>
    <row r="86" spans="1:7" s="6" customFormat="1" ht="12.75">
      <c r="A86" s="70">
        <v>41309</v>
      </c>
      <c r="B86" s="69">
        <v>394.25</v>
      </c>
      <c r="C86" s="66" t="s">
        <v>81</v>
      </c>
      <c r="D86" s="66" t="s">
        <v>50</v>
      </c>
      <c r="E86" s="67" t="s">
        <v>49</v>
      </c>
      <c r="G86" s="134">
        <f t="shared" si="1"/>
        <v>453.39</v>
      </c>
    </row>
    <row r="87" spans="1:7" s="6" customFormat="1" ht="12.75">
      <c r="A87" s="70">
        <v>41311</v>
      </c>
      <c r="B87" s="69">
        <v>227.85</v>
      </c>
      <c r="C87" s="66" t="s">
        <v>81</v>
      </c>
      <c r="D87" s="66" t="s">
        <v>46</v>
      </c>
      <c r="E87" s="67" t="s">
        <v>38</v>
      </c>
      <c r="G87" s="134">
        <f t="shared" si="1"/>
        <v>262.03</v>
      </c>
    </row>
    <row r="88" spans="1:7" s="6" customFormat="1" ht="12.75">
      <c r="A88" s="70">
        <v>41317</v>
      </c>
      <c r="B88" s="69">
        <v>519.81</v>
      </c>
      <c r="C88" s="66" t="s">
        <v>48</v>
      </c>
      <c r="D88" s="66" t="s">
        <v>53</v>
      </c>
      <c r="E88" s="67" t="s">
        <v>51</v>
      </c>
      <c r="G88" s="134">
        <f t="shared" si="1"/>
        <v>597.78</v>
      </c>
    </row>
    <row r="89" spans="1:7" s="33" customFormat="1" ht="12.75">
      <c r="A89" s="75">
        <v>41318</v>
      </c>
      <c r="B89" s="76">
        <v>40.48</v>
      </c>
      <c r="C89" s="16" t="s">
        <v>68</v>
      </c>
      <c r="D89" s="77" t="s">
        <v>42</v>
      </c>
      <c r="E89" s="78" t="s">
        <v>41</v>
      </c>
      <c r="G89" s="134">
        <f t="shared" si="1"/>
        <v>46.55</v>
      </c>
    </row>
    <row r="90" spans="1:7" s="6" customFormat="1" ht="12.75">
      <c r="A90" s="70">
        <v>41318</v>
      </c>
      <c r="B90" s="69">
        <v>935.05</v>
      </c>
      <c r="C90" s="16" t="s">
        <v>68</v>
      </c>
      <c r="D90" s="66" t="s">
        <v>82</v>
      </c>
      <c r="E90" s="67" t="s">
        <v>43</v>
      </c>
      <c r="G90" s="134">
        <f t="shared" si="1"/>
        <v>1075.31</v>
      </c>
    </row>
    <row r="91" spans="1:7" s="6" customFormat="1" ht="12.75">
      <c r="A91" s="70">
        <v>41324</v>
      </c>
      <c r="B91" s="69">
        <v>535.2</v>
      </c>
      <c r="C91" s="14" t="s">
        <v>69</v>
      </c>
      <c r="D91" s="66" t="s">
        <v>53</v>
      </c>
      <c r="E91" s="67" t="s">
        <v>55</v>
      </c>
      <c r="G91" s="134">
        <f t="shared" si="1"/>
        <v>615.48</v>
      </c>
    </row>
    <row r="92" spans="1:7" s="6" customFormat="1" ht="12.75">
      <c r="A92" s="70">
        <v>41325</v>
      </c>
      <c r="B92" s="69">
        <v>38.07</v>
      </c>
      <c r="C92" s="120" t="s">
        <v>146</v>
      </c>
      <c r="D92" s="66" t="s">
        <v>42</v>
      </c>
      <c r="E92" s="67" t="s">
        <v>41</v>
      </c>
      <c r="G92" s="134">
        <f t="shared" si="1"/>
        <v>43.78</v>
      </c>
    </row>
    <row r="93" spans="1:7" s="6" customFormat="1" ht="12.75">
      <c r="A93" s="70">
        <v>41325</v>
      </c>
      <c r="B93" s="69">
        <v>383.42</v>
      </c>
      <c r="C93" s="120" t="s">
        <v>146</v>
      </c>
      <c r="D93" s="66" t="s">
        <v>53</v>
      </c>
      <c r="E93" s="67" t="s">
        <v>44</v>
      </c>
      <c r="G93" s="134">
        <f t="shared" si="1"/>
        <v>440.93</v>
      </c>
    </row>
    <row r="94" spans="1:7" s="6" customFormat="1" ht="12.75">
      <c r="A94" s="70">
        <v>41327</v>
      </c>
      <c r="B94" s="69">
        <v>14</v>
      </c>
      <c r="C94" s="120" t="s">
        <v>146</v>
      </c>
      <c r="D94" s="66" t="s">
        <v>83</v>
      </c>
      <c r="E94" s="67" t="s">
        <v>44</v>
      </c>
      <c r="G94" s="134"/>
    </row>
    <row r="95" spans="1:7" s="33" customFormat="1" ht="12.75">
      <c r="A95" s="75">
        <v>41328</v>
      </c>
      <c r="B95" s="76">
        <v>633.74</v>
      </c>
      <c r="C95" s="120" t="s">
        <v>146</v>
      </c>
      <c r="D95" s="77" t="s">
        <v>50</v>
      </c>
      <c r="E95" s="78" t="s">
        <v>44</v>
      </c>
      <c r="G95" s="134">
        <f t="shared" si="1"/>
        <v>728.8</v>
      </c>
    </row>
    <row r="96" spans="1:7" s="6" customFormat="1" ht="12.75">
      <c r="A96" s="70">
        <v>41330</v>
      </c>
      <c r="B96" s="69">
        <v>11.76</v>
      </c>
      <c r="C96" s="66" t="s">
        <v>147</v>
      </c>
      <c r="D96" s="66" t="s">
        <v>42</v>
      </c>
      <c r="E96" s="67" t="s">
        <v>41</v>
      </c>
      <c r="G96" s="134">
        <f t="shared" si="1"/>
        <v>13.52</v>
      </c>
    </row>
    <row r="97" spans="1:7" s="6" customFormat="1" ht="12.75">
      <c r="A97" s="70">
        <v>41331</v>
      </c>
      <c r="B97" s="69">
        <v>597.03</v>
      </c>
      <c r="C97" s="14" t="s">
        <v>84</v>
      </c>
      <c r="D97" s="66" t="s">
        <v>53</v>
      </c>
      <c r="E97" s="67" t="s">
        <v>56</v>
      </c>
      <c r="G97" s="134">
        <f t="shared" si="1"/>
        <v>686.58</v>
      </c>
    </row>
    <row r="98" spans="1:7" s="6" customFormat="1" ht="12.75">
      <c r="A98" s="70">
        <v>41332</v>
      </c>
      <c r="B98" s="69">
        <v>151.9</v>
      </c>
      <c r="C98" s="14" t="s">
        <v>85</v>
      </c>
      <c r="D98" s="66" t="s">
        <v>76</v>
      </c>
      <c r="E98" s="67" t="s">
        <v>54</v>
      </c>
      <c r="G98" s="134"/>
    </row>
    <row r="99" spans="1:7" s="6" customFormat="1" ht="12.75">
      <c r="A99" s="70">
        <v>41333</v>
      </c>
      <c r="B99" s="69">
        <v>443</v>
      </c>
      <c r="C99" s="66" t="s">
        <v>155</v>
      </c>
      <c r="D99" s="66" t="s">
        <v>53</v>
      </c>
      <c r="E99" s="67" t="s">
        <v>38</v>
      </c>
      <c r="G99" s="134">
        <f t="shared" si="1"/>
        <v>509.45</v>
      </c>
    </row>
    <row r="100" spans="1:7" s="6" customFormat="1" ht="12.75">
      <c r="A100" s="70">
        <v>41333</v>
      </c>
      <c r="B100" s="69">
        <v>240.84</v>
      </c>
      <c r="C100" s="66" t="s">
        <v>155</v>
      </c>
      <c r="D100" s="66" t="s">
        <v>46</v>
      </c>
      <c r="E100" s="67" t="s">
        <v>38</v>
      </c>
      <c r="G100" s="134">
        <f t="shared" si="1"/>
        <v>276.97</v>
      </c>
    </row>
    <row r="101" spans="1:7" s="6" customFormat="1" ht="12.75">
      <c r="A101" s="70">
        <v>41338</v>
      </c>
      <c r="B101" s="69">
        <v>14.29</v>
      </c>
      <c r="C101" s="66" t="s">
        <v>156</v>
      </c>
      <c r="D101" s="66" t="s">
        <v>42</v>
      </c>
      <c r="E101" s="67" t="s">
        <v>41</v>
      </c>
      <c r="G101" s="134">
        <f t="shared" si="1"/>
        <v>16.43</v>
      </c>
    </row>
    <row r="102" spans="1:7" s="6" customFormat="1" ht="12.75">
      <c r="A102" s="70">
        <v>41339</v>
      </c>
      <c r="B102" s="69">
        <v>14.08</v>
      </c>
      <c r="C102" s="66" t="s">
        <v>157</v>
      </c>
      <c r="D102" s="66" t="s">
        <v>42</v>
      </c>
      <c r="E102" s="67" t="s">
        <v>41</v>
      </c>
      <c r="G102" s="134">
        <f t="shared" si="1"/>
        <v>16.19</v>
      </c>
    </row>
    <row r="103" spans="1:7" s="6" customFormat="1" ht="12.75">
      <c r="A103" s="70">
        <v>41346</v>
      </c>
      <c r="B103" s="69">
        <v>17.93</v>
      </c>
      <c r="C103" s="66" t="s">
        <v>158</v>
      </c>
      <c r="D103" s="66" t="s">
        <v>42</v>
      </c>
      <c r="E103" s="67" t="s">
        <v>41</v>
      </c>
      <c r="G103" s="134">
        <f t="shared" si="1"/>
        <v>20.62</v>
      </c>
    </row>
    <row r="104" spans="1:7" s="6" customFormat="1" ht="25.5">
      <c r="A104" s="70">
        <v>41348</v>
      </c>
      <c r="B104" s="69">
        <v>378.59</v>
      </c>
      <c r="C104" s="14" t="s">
        <v>152</v>
      </c>
      <c r="D104" s="66" t="s">
        <v>53</v>
      </c>
      <c r="E104" s="67" t="s">
        <v>38</v>
      </c>
      <c r="G104" s="134">
        <f t="shared" si="1"/>
        <v>435.38</v>
      </c>
    </row>
    <row r="105" spans="1:7" s="6" customFormat="1" ht="25.5">
      <c r="A105" s="70">
        <v>41348</v>
      </c>
      <c r="B105" s="69">
        <v>212.14</v>
      </c>
      <c r="C105" s="14" t="s">
        <v>152</v>
      </c>
      <c r="D105" s="66" t="s">
        <v>46</v>
      </c>
      <c r="E105" s="67" t="s">
        <v>38</v>
      </c>
      <c r="G105" s="134">
        <f t="shared" si="1"/>
        <v>243.96</v>
      </c>
    </row>
    <row r="106" spans="1:7" s="6" customFormat="1" ht="12.75">
      <c r="A106" s="70">
        <v>41355</v>
      </c>
      <c r="B106" s="69">
        <v>35.42</v>
      </c>
      <c r="C106" s="14" t="s">
        <v>159</v>
      </c>
      <c r="D106" s="66" t="s">
        <v>42</v>
      </c>
      <c r="E106" s="67" t="s">
        <v>41</v>
      </c>
      <c r="G106" s="134">
        <f t="shared" si="1"/>
        <v>40.73</v>
      </c>
    </row>
    <row r="107" spans="1:7" s="6" customFormat="1" ht="12.75">
      <c r="A107" s="70">
        <v>41355</v>
      </c>
      <c r="B107" s="69">
        <v>698.31</v>
      </c>
      <c r="C107" s="14" t="s">
        <v>159</v>
      </c>
      <c r="D107" s="66" t="s">
        <v>53</v>
      </c>
      <c r="E107" s="67" t="s">
        <v>51</v>
      </c>
      <c r="G107" s="134">
        <f t="shared" si="1"/>
        <v>803.06</v>
      </c>
    </row>
    <row r="108" spans="1:7" s="33" customFormat="1" ht="12.75">
      <c r="A108" s="75">
        <v>41355</v>
      </c>
      <c r="B108" s="76">
        <v>67.13</v>
      </c>
      <c r="C108" s="14" t="s">
        <v>159</v>
      </c>
      <c r="D108" s="77" t="s">
        <v>50</v>
      </c>
      <c r="E108" s="78" t="s">
        <v>51</v>
      </c>
      <c r="G108" s="134">
        <f t="shared" si="1"/>
        <v>77.2</v>
      </c>
    </row>
    <row r="109" spans="1:7" s="6" customFormat="1" ht="12.75">
      <c r="A109" s="70">
        <v>41360</v>
      </c>
      <c r="B109" s="69">
        <v>10.45</v>
      </c>
      <c r="C109" s="14" t="s">
        <v>177</v>
      </c>
      <c r="D109" s="66" t="s">
        <v>42</v>
      </c>
      <c r="E109" s="67" t="s">
        <v>41</v>
      </c>
      <c r="G109" s="134">
        <f t="shared" si="1"/>
        <v>12.02</v>
      </c>
    </row>
    <row r="110" spans="1:7" s="33" customFormat="1" ht="12.75">
      <c r="A110" s="75">
        <v>41369</v>
      </c>
      <c r="B110" s="76">
        <v>40.81</v>
      </c>
      <c r="C110" s="77" t="s">
        <v>87</v>
      </c>
      <c r="D110" s="77" t="s">
        <v>42</v>
      </c>
      <c r="E110" s="78" t="s">
        <v>41</v>
      </c>
      <c r="G110" s="134">
        <f t="shared" si="1"/>
        <v>46.93</v>
      </c>
    </row>
    <row r="111" spans="1:7" s="6" customFormat="1" ht="12.75">
      <c r="A111" s="70">
        <v>41369</v>
      </c>
      <c r="B111" s="69">
        <v>713.26</v>
      </c>
      <c r="C111" s="77" t="s">
        <v>87</v>
      </c>
      <c r="D111" s="66" t="s">
        <v>61</v>
      </c>
      <c r="E111" s="67" t="s">
        <v>88</v>
      </c>
      <c r="G111" s="134">
        <f t="shared" si="1"/>
        <v>820.25</v>
      </c>
    </row>
    <row r="112" spans="1:7" s="6" customFormat="1" ht="12.75">
      <c r="A112" s="75">
        <v>41370</v>
      </c>
      <c r="B112" s="76">
        <v>195.5</v>
      </c>
      <c r="C112" s="77" t="s">
        <v>87</v>
      </c>
      <c r="D112" s="16" t="s">
        <v>37</v>
      </c>
      <c r="E112" s="79" t="s">
        <v>64</v>
      </c>
      <c r="G112" s="134">
        <f t="shared" si="1"/>
        <v>224.83</v>
      </c>
    </row>
    <row r="113" spans="1:7" s="6" customFormat="1" ht="12.75">
      <c r="A113" s="70">
        <v>41389</v>
      </c>
      <c r="B113" s="69">
        <v>706.05</v>
      </c>
      <c r="C113" s="77" t="s">
        <v>143</v>
      </c>
      <c r="D113" s="66" t="s">
        <v>46</v>
      </c>
      <c r="E113" s="67" t="s">
        <v>38</v>
      </c>
      <c r="G113" s="134">
        <f t="shared" si="1"/>
        <v>811.96</v>
      </c>
    </row>
    <row r="114" spans="1:7" s="6" customFormat="1" ht="12.75">
      <c r="A114" s="75">
        <v>41390</v>
      </c>
      <c r="B114" s="76">
        <v>176.1</v>
      </c>
      <c r="C114" s="77" t="s">
        <v>143</v>
      </c>
      <c r="D114" s="77" t="s">
        <v>50</v>
      </c>
      <c r="E114" s="79" t="s">
        <v>64</v>
      </c>
      <c r="G114" s="134">
        <f t="shared" si="1"/>
        <v>202.52</v>
      </c>
    </row>
    <row r="115" spans="1:7" s="33" customFormat="1" ht="12.75">
      <c r="A115" s="75">
        <v>41395</v>
      </c>
      <c r="B115" s="76">
        <v>436.16</v>
      </c>
      <c r="C115" s="77" t="s">
        <v>160</v>
      </c>
      <c r="D115" s="77" t="s">
        <v>53</v>
      </c>
      <c r="E115" s="78" t="s">
        <v>56</v>
      </c>
      <c r="G115" s="143">
        <f t="shared" si="1"/>
        <v>501.58</v>
      </c>
    </row>
    <row r="116" spans="1:7" s="6" customFormat="1" ht="12.75">
      <c r="A116" s="70">
        <v>41397</v>
      </c>
      <c r="B116" s="69">
        <v>519.8</v>
      </c>
      <c r="C116" s="66" t="s">
        <v>161</v>
      </c>
      <c r="D116" s="66" t="s">
        <v>53</v>
      </c>
      <c r="E116" s="67" t="s">
        <v>38</v>
      </c>
      <c r="G116" s="134">
        <f t="shared" si="1"/>
        <v>597.77</v>
      </c>
    </row>
    <row r="117" spans="1:7" s="6" customFormat="1" ht="12.75">
      <c r="A117" s="70">
        <v>41403</v>
      </c>
      <c r="B117" s="69">
        <v>315.54</v>
      </c>
      <c r="C117" s="14" t="s">
        <v>154</v>
      </c>
      <c r="D117" s="66" t="s">
        <v>46</v>
      </c>
      <c r="E117" s="67" t="s">
        <v>38</v>
      </c>
      <c r="G117" s="134">
        <f t="shared" si="1"/>
        <v>362.87</v>
      </c>
    </row>
    <row r="118" spans="1:7" s="33" customFormat="1" ht="12.75">
      <c r="A118" s="75">
        <v>41409</v>
      </c>
      <c r="B118" s="76">
        <v>14.29</v>
      </c>
      <c r="C118" s="77" t="s">
        <v>162</v>
      </c>
      <c r="D118" s="77" t="s">
        <v>42</v>
      </c>
      <c r="E118" s="78" t="s">
        <v>41</v>
      </c>
      <c r="G118" s="134">
        <f t="shared" si="1"/>
        <v>16.43</v>
      </c>
    </row>
    <row r="119" spans="1:7" s="33" customFormat="1" ht="12.75" customHeight="1">
      <c r="A119" s="75">
        <v>41416</v>
      </c>
      <c r="B119" s="76">
        <v>37.95</v>
      </c>
      <c r="C119" s="77" t="s">
        <v>178</v>
      </c>
      <c r="D119" s="77" t="s">
        <v>42</v>
      </c>
      <c r="E119" s="78" t="s">
        <v>41</v>
      </c>
      <c r="G119" s="134">
        <f t="shared" si="1"/>
        <v>43.64</v>
      </c>
    </row>
    <row r="120" spans="1:7" s="6" customFormat="1" ht="12.75">
      <c r="A120" s="70">
        <v>41416</v>
      </c>
      <c r="B120" s="69">
        <v>225.35</v>
      </c>
      <c r="C120" s="77" t="s">
        <v>163</v>
      </c>
      <c r="D120" s="66" t="s">
        <v>46</v>
      </c>
      <c r="E120" s="67" t="s">
        <v>57</v>
      </c>
      <c r="G120" s="134">
        <f t="shared" si="1"/>
        <v>259.15</v>
      </c>
    </row>
    <row r="121" spans="1:7" s="33" customFormat="1" ht="13.5" customHeight="1">
      <c r="A121" s="75">
        <v>41416</v>
      </c>
      <c r="B121" s="76">
        <v>283.79</v>
      </c>
      <c r="C121" s="77" t="s">
        <v>178</v>
      </c>
      <c r="D121" s="77" t="s">
        <v>50</v>
      </c>
      <c r="E121" s="78" t="s">
        <v>90</v>
      </c>
      <c r="G121" s="134">
        <f t="shared" si="1"/>
        <v>326.36</v>
      </c>
    </row>
    <row r="122" spans="1:7" s="33" customFormat="1" ht="14.25" customHeight="1">
      <c r="A122" s="75">
        <v>41417</v>
      </c>
      <c r="B122" s="76">
        <v>540.36</v>
      </c>
      <c r="C122" s="77" t="s">
        <v>178</v>
      </c>
      <c r="D122" s="77" t="s">
        <v>53</v>
      </c>
      <c r="E122" s="78" t="s">
        <v>38</v>
      </c>
      <c r="G122" s="134">
        <f t="shared" si="1"/>
        <v>621.41</v>
      </c>
    </row>
    <row r="123" spans="1:7" s="6" customFormat="1" ht="12.75">
      <c r="A123" s="70">
        <v>41417</v>
      </c>
      <c r="B123" s="69">
        <v>227.85</v>
      </c>
      <c r="C123" s="77" t="s">
        <v>142</v>
      </c>
      <c r="D123" s="66" t="s">
        <v>46</v>
      </c>
      <c r="E123" s="67" t="s">
        <v>38</v>
      </c>
      <c r="G123" s="134">
        <f t="shared" si="1"/>
        <v>262.03</v>
      </c>
    </row>
    <row r="124" spans="1:7" s="6" customFormat="1" ht="12.75">
      <c r="A124" s="70">
        <v>41418</v>
      </c>
      <c r="B124" s="69">
        <v>55</v>
      </c>
      <c r="C124" s="14" t="s">
        <v>141</v>
      </c>
      <c r="D124" s="66" t="s">
        <v>58</v>
      </c>
      <c r="E124" s="67" t="s">
        <v>59</v>
      </c>
      <c r="G124" s="134">
        <f t="shared" si="1"/>
        <v>63.25</v>
      </c>
    </row>
    <row r="125" spans="1:7" s="6" customFormat="1" ht="12.75">
      <c r="A125" s="70">
        <v>41419</v>
      </c>
      <c r="B125" s="69">
        <v>55</v>
      </c>
      <c r="C125" s="14" t="s">
        <v>141</v>
      </c>
      <c r="D125" s="66" t="s">
        <v>58</v>
      </c>
      <c r="E125" s="67" t="s">
        <v>59</v>
      </c>
      <c r="G125" s="134">
        <f t="shared" si="1"/>
        <v>63.25</v>
      </c>
    </row>
    <row r="126" spans="1:7" s="6" customFormat="1" ht="12.75">
      <c r="A126" s="70">
        <v>41424</v>
      </c>
      <c r="B126" s="69">
        <v>645.96</v>
      </c>
      <c r="C126" s="66" t="s">
        <v>164</v>
      </c>
      <c r="D126" s="66" t="s">
        <v>76</v>
      </c>
      <c r="E126" s="67" t="s">
        <v>43</v>
      </c>
      <c r="G126" s="134"/>
    </row>
    <row r="127" spans="1:7" s="6" customFormat="1" ht="12.75">
      <c r="A127" s="70">
        <v>41430</v>
      </c>
      <c r="B127" s="69">
        <v>834.93</v>
      </c>
      <c r="C127" s="66" t="s">
        <v>140</v>
      </c>
      <c r="D127" s="66" t="s">
        <v>53</v>
      </c>
      <c r="E127" s="67" t="s">
        <v>43</v>
      </c>
      <c r="G127" s="134">
        <f t="shared" si="1"/>
        <v>960.17</v>
      </c>
    </row>
    <row r="128" spans="1:7" s="33" customFormat="1" ht="12.75">
      <c r="A128" s="75">
        <v>41432</v>
      </c>
      <c r="B128" s="76">
        <v>17.25</v>
      </c>
      <c r="C128" s="77" t="s">
        <v>139</v>
      </c>
      <c r="D128" s="77" t="s">
        <v>166</v>
      </c>
      <c r="E128" s="78" t="s">
        <v>56</v>
      </c>
      <c r="G128" s="143">
        <f t="shared" si="1"/>
        <v>19.84</v>
      </c>
    </row>
    <row r="129" spans="1:7" s="33" customFormat="1" ht="12.75">
      <c r="A129" s="70">
        <v>41424</v>
      </c>
      <c r="B129" s="66">
        <v>9.58</v>
      </c>
      <c r="C129" s="66" t="s">
        <v>165</v>
      </c>
      <c r="D129" s="66" t="s">
        <v>42</v>
      </c>
      <c r="E129" s="67" t="s">
        <v>41</v>
      </c>
      <c r="G129" s="134">
        <f t="shared" si="1"/>
        <v>11.02</v>
      </c>
    </row>
    <row r="130" spans="1:7" s="33" customFormat="1" ht="12.75">
      <c r="A130" s="70">
        <v>41439</v>
      </c>
      <c r="B130" s="69">
        <v>205.41</v>
      </c>
      <c r="C130" s="66" t="s">
        <v>131</v>
      </c>
      <c r="D130" s="66" t="s">
        <v>82</v>
      </c>
      <c r="E130" s="67" t="s">
        <v>57</v>
      </c>
      <c r="G130" s="134">
        <f t="shared" si="1"/>
        <v>236.22</v>
      </c>
    </row>
    <row r="131" spans="1:7" s="33" customFormat="1" ht="12.75">
      <c r="A131" s="70">
        <v>41450</v>
      </c>
      <c r="B131" s="69">
        <v>393.13</v>
      </c>
      <c r="C131" s="16" t="s">
        <v>132</v>
      </c>
      <c r="D131" s="66" t="s">
        <v>82</v>
      </c>
      <c r="E131" s="67" t="s">
        <v>38</v>
      </c>
      <c r="G131" s="134">
        <f t="shared" si="1"/>
        <v>452.1</v>
      </c>
    </row>
    <row r="132" spans="1:5" s="14" customFormat="1" ht="12.75">
      <c r="A132" s="24"/>
      <c r="B132" s="145"/>
      <c r="E132" s="25"/>
    </row>
    <row r="133" spans="1:5" s="14" customFormat="1" ht="12.75">
      <c r="A133" s="114" t="s">
        <v>96</v>
      </c>
      <c r="B133" s="111">
        <f>SUM(B73:B132)</f>
        <v>17828.940000000006</v>
      </c>
      <c r="E133" s="25"/>
    </row>
    <row r="134" spans="1:5" s="14" customFormat="1" ht="16.5" customHeight="1">
      <c r="A134" s="24"/>
      <c r="E134" s="30"/>
    </row>
    <row r="135" spans="1:5" s="16" customFormat="1" ht="46.5" customHeight="1">
      <c r="A135" s="52" t="s">
        <v>33</v>
      </c>
      <c r="B135" s="17"/>
      <c r="C135" s="18"/>
      <c r="D135" s="108" t="s">
        <v>96</v>
      </c>
      <c r="E135" s="146">
        <f>SUM(B133+B69+B17+B9)</f>
        <v>28393.980000000003</v>
      </c>
    </row>
  </sheetData>
  <sheetProtection/>
  <mergeCells count="3">
    <mergeCell ref="A3:E3"/>
    <mergeCell ref="B1:E1"/>
    <mergeCell ref="D2:E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3.8515625" style="35" customWidth="1"/>
    <col min="2" max="2" width="23.140625" style="35" customWidth="1"/>
    <col min="3" max="3" width="50.8515625" style="35" customWidth="1"/>
    <col min="4" max="4" width="27.140625" style="35" customWidth="1"/>
    <col min="5" max="5" width="28.140625" style="35" customWidth="1"/>
    <col min="6" max="16384" width="9.140625" style="36" customWidth="1"/>
  </cols>
  <sheetData>
    <row r="1" spans="1:5" s="35" customFormat="1" ht="36" customHeight="1">
      <c r="A1" s="61" t="s">
        <v>31</v>
      </c>
      <c r="B1" s="150" t="s">
        <v>98</v>
      </c>
      <c r="C1" s="151"/>
      <c r="D1" s="151"/>
      <c r="E1" s="152"/>
    </row>
    <row r="2" spans="1:5" s="6" customFormat="1" ht="35.25" customHeight="1">
      <c r="A2" s="60" t="s">
        <v>24</v>
      </c>
      <c r="B2" s="60" t="s">
        <v>97</v>
      </c>
      <c r="C2" s="60" t="s">
        <v>25</v>
      </c>
      <c r="D2" s="153" t="s">
        <v>121</v>
      </c>
      <c r="E2" s="154"/>
    </row>
    <row r="3" spans="1:5" s="34" customFormat="1" ht="35.25" customHeight="1">
      <c r="A3" s="155" t="s">
        <v>32</v>
      </c>
      <c r="B3" s="156"/>
      <c r="C3" s="156"/>
      <c r="D3" s="156"/>
      <c r="E3" s="157"/>
    </row>
    <row r="4" spans="1:5" s="6" customFormat="1" ht="31.5">
      <c r="A4" s="46" t="s">
        <v>10</v>
      </c>
      <c r="B4" s="47" t="s">
        <v>1</v>
      </c>
      <c r="C4" s="10"/>
      <c r="D4" s="10"/>
      <c r="E4" s="41"/>
    </row>
    <row r="5" spans="1:5" ht="12.75">
      <c r="A5" s="96" t="s">
        <v>2</v>
      </c>
      <c r="B5" s="2" t="s">
        <v>29</v>
      </c>
      <c r="C5" s="4" t="s">
        <v>11</v>
      </c>
      <c r="D5" s="4" t="s">
        <v>12</v>
      </c>
      <c r="E5" s="20" t="s">
        <v>5</v>
      </c>
    </row>
    <row r="6" spans="1:7" ht="12.75">
      <c r="A6" s="92">
        <v>41318</v>
      </c>
      <c r="B6" s="73">
        <v>75.9</v>
      </c>
      <c r="C6" s="93" t="s">
        <v>113</v>
      </c>
      <c r="D6" s="93" t="s">
        <v>62</v>
      </c>
      <c r="E6" s="90" t="s">
        <v>43</v>
      </c>
      <c r="G6" s="134"/>
    </row>
    <row r="7" spans="1:7" ht="12.75">
      <c r="A7" s="74">
        <v>41326</v>
      </c>
      <c r="B7" s="73">
        <v>339.83</v>
      </c>
      <c r="C7" s="66" t="s">
        <v>138</v>
      </c>
      <c r="D7" s="66" t="s">
        <v>99</v>
      </c>
      <c r="E7" s="67" t="s">
        <v>44</v>
      </c>
      <c r="G7" s="134"/>
    </row>
    <row r="8" spans="1:7" ht="25.5">
      <c r="A8" s="100">
        <v>41347</v>
      </c>
      <c r="B8" s="103">
        <v>19.78</v>
      </c>
      <c r="C8" s="66" t="s">
        <v>120</v>
      </c>
      <c r="D8" s="101" t="s">
        <v>100</v>
      </c>
      <c r="E8" s="102" t="s">
        <v>41</v>
      </c>
      <c r="G8" s="134"/>
    </row>
    <row r="9" spans="1:5" ht="12.75">
      <c r="A9" s="100"/>
      <c r="B9" s="73"/>
      <c r="C9" s="66"/>
      <c r="D9" s="101"/>
      <c r="E9" s="102"/>
    </row>
    <row r="10" spans="1:5" ht="12.75">
      <c r="A10" s="106" t="s">
        <v>96</v>
      </c>
      <c r="B10" s="107">
        <f>SUM(B6:B9)</f>
        <v>435.51</v>
      </c>
      <c r="C10" s="66"/>
      <c r="D10" s="101"/>
      <c r="E10" s="102"/>
    </row>
    <row r="11" spans="1:5" ht="12.75">
      <c r="A11" s="39"/>
      <c r="B11" s="73"/>
      <c r="C11" s="66"/>
      <c r="D11" s="66"/>
      <c r="E11" s="67"/>
    </row>
    <row r="12" spans="1:5" ht="12.75" hidden="1">
      <c r="A12" s="39"/>
      <c r="B12" s="73"/>
      <c r="C12" s="66"/>
      <c r="D12" s="66"/>
      <c r="E12" s="67"/>
    </row>
    <row r="13" spans="1:5" s="37" customFormat="1" ht="25.5" customHeight="1">
      <c r="A13" s="94"/>
      <c r="B13" s="73"/>
      <c r="C13" s="95"/>
      <c r="D13" s="95"/>
      <c r="E13" s="91"/>
    </row>
    <row r="14" spans="1:5" ht="31.5">
      <c r="A14" s="97" t="s">
        <v>10</v>
      </c>
      <c r="B14" s="53" t="s">
        <v>26</v>
      </c>
      <c r="C14" s="98"/>
      <c r="D14" s="98"/>
      <c r="E14" s="99"/>
    </row>
    <row r="15" spans="1:5" ht="12.75">
      <c r="A15" s="42" t="s">
        <v>2</v>
      </c>
      <c r="B15" s="3" t="s">
        <v>29</v>
      </c>
      <c r="C15" s="3"/>
      <c r="D15" s="3"/>
      <c r="E15" s="43"/>
    </row>
    <row r="16" spans="1:7" s="37" customFormat="1" ht="15.75" customHeight="1">
      <c r="A16" s="139">
        <v>41241</v>
      </c>
      <c r="B16" s="140">
        <v>2150.5</v>
      </c>
      <c r="C16" s="141" t="s">
        <v>115</v>
      </c>
      <c r="D16" s="16" t="s">
        <v>114</v>
      </c>
      <c r="E16" s="142" t="s">
        <v>41</v>
      </c>
      <c r="G16" s="143"/>
    </row>
    <row r="17" spans="1:7" s="37" customFormat="1" ht="12.75">
      <c r="A17" s="139">
        <v>41243</v>
      </c>
      <c r="B17" s="140">
        <v>4239.25</v>
      </c>
      <c r="C17" s="16" t="s">
        <v>124</v>
      </c>
      <c r="D17" s="16" t="s">
        <v>114</v>
      </c>
      <c r="E17" s="142" t="s">
        <v>41</v>
      </c>
      <c r="G17" s="143"/>
    </row>
    <row r="18" spans="1:7" ht="12.75">
      <c r="A18" s="74">
        <v>41291</v>
      </c>
      <c r="B18" s="73">
        <v>43.39</v>
      </c>
      <c r="C18" s="16" t="s">
        <v>119</v>
      </c>
      <c r="D18" s="35" t="s">
        <v>62</v>
      </c>
      <c r="E18" s="80" t="s">
        <v>63</v>
      </c>
      <c r="G18" s="134"/>
    </row>
    <row r="19" spans="1:7" ht="12.75">
      <c r="A19" s="74">
        <v>41345</v>
      </c>
      <c r="B19" s="73">
        <v>27.6</v>
      </c>
      <c r="C19" s="16" t="s">
        <v>116</v>
      </c>
      <c r="D19" s="14" t="s">
        <v>114</v>
      </c>
      <c r="E19" s="80" t="s">
        <v>41</v>
      </c>
      <c r="G19" s="134"/>
    </row>
    <row r="20" spans="1:7" ht="25.5">
      <c r="A20" s="100">
        <v>41404</v>
      </c>
      <c r="B20" s="103">
        <v>82.8</v>
      </c>
      <c r="C20" s="16" t="s">
        <v>118</v>
      </c>
      <c r="D20" s="104" t="s">
        <v>114</v>
      </c>
      <c r="E20" s="105" t="s">
        <v>41</v>
      </c>
      <c r="G20" s="134"/>
    </row>
    <row r="21" spans="1:5" ht="12.75">
      <c r="A21" s="100"/>
      <c r="B21" s="103"/>
      <c r="C21" s="16"/>
      <c r="D21" s="104"/>
      <c r="E21" s="105"/>
    </row>
    <row r="22" spans="1:5" ht="12.75">
      <c r="A22" s="106" t="s">
        <v>96</v>
      </c>
      <c r="B22" s="111">
        <f>SUM(B16:B21)</f>
        <v>6543.540000000001</v>
      </c>
      <c r="C22" s="16"/>
      <c r="D22" s="104"/>
      <c r="E22" s="105"/>
    </row>
    <row r="23" spans="1:5" s="38" customFormat="1" ht="30" customHeight="1">
      <c r="A23" s="39"/>
      <c r="B23" s="35"/>
      <c r="C23" s="35"/>
      <c r="D23" s="35"/>
      <c r="E23" s="40"/>
    </row>
    <row r="24" spans="1:5" ht="45">
      <c r="A24" s="52" t="s">
        <v>35</v>
      </c>
      <c r="B24" s="17"/>
      <c r="C24" s="81"/>
      <c r="D24" s="108" t="s">
        <v>96</v>
      </c>
      <c r="E24" s="129">
        <f>SUM(B22+B10)</f>
        <v>6979.050000000001</v>
      </c>
    </row>
  </sheetData>
  <sheetProtection/>
  <mergeCells count="3">
    <mergeCell ref="A3:E3"/>
    <mergeCell ref="B1:E1"/>
    <mergeCell ref="D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7" sqref="C16:C17"/>
    </sheetView>
  </sheetViews>
  <sheetFormatPr defaultColWidth="9.140625" defaultRowHeight="12.75"/>
  <cols>
    <col min="1" max="1" width="23.8515625" style="54" customWidth="1"/>
    <col min="2" max="2" width="23.140625" style="54" customWidth="1"/>
    <col min="3" max="3" width="27.421875" style="54" customWidth="1"/>
    <col min="4" max="4" width="27.140625" style="54" customWidth="1"/>
    <col min="5" max="5" width="28.140625" style="54" customWidth="1"/>
    <col min="6" max="16384" width="9.140625" style="57" customWidth="1"/>
  </cols>
  <sheetData>
    <row r="1" spans="1:5" ht="34.5" customHeight="1">
      <c r="A1" s="19" t="s">
        <v>31</v>
      </c>
      <c r="B1" s="150" t="s">
        <v>98</v>
      </c>
      <c r="C1" s="151"/>
      <c r="D1" s="151"/>
      <c r="E1" s="152"/>
    </row>
    <row r="2" spans="1:5" ht="30" customHeight="1">
      <c r="A2" s="59" t="s">
        <v>24</v>
      </c>
      <c r="B2" s="60" t="s">
        <v>97</v>
      </c>
      <c r="C2" s="60" t="s">
        <v>25</v>
      </c>
      <c r="D2" s="153" t="s">
        <v>121</v>
      </c>
      <c r="E2" s="154"/>
    </row>
    <row r="3" spans="1:5" ht="18">
      <c r="A3" s="158" t="s">
        <v>34</v>
      </c>
      <c r="B3" s="159"/>
      <c r="C3" s="159"/>
      <c r="D3" s="159"/>
      <c r="E3" s="160"/>
    </row>
    <row r="4" spans="1:5" ht="20.25" customHeight="1">
      <c r="A4" s="46" t="s">
        <v>17</v>
      </c>
      <c r="B4" s="10"/>
      <c r="C4" s="10"/>
      <c r="D4" s="10"/>
      <c r="E4" s="41"/>
    </row>
    <row r="5" spans="1:5" ht="19.5" customHeight="1">
      <c r="A5" s="44" t="s">
        <v>2</v>
      </c>
      <c r="B5" s="2" t="s">
        <v>18</v>
      </c>
      <c r="C5" s="2" t="s">
        <v>19</v>
      </c>
      <c r="D5" s="2" t="s">
        <v>20</v>
      </c>
      <c r="E5" s="23"/>
    </row>
    <row r="6" spans="1:5" ht="12.75">
      <c r="A6" s="55"/>
      <c r="B6" s="133" t="s">
        <v>167</v>
      </c>
      <c r="E6" s="56"/>
    </row>
    <row r="7" spans="1:5" ht="12.75">
      <c r="A7" s="55"/>
      <c r="E7" s="56"/>
    </row>
    <row r="8" spans="1:5" ht="12.75">
      <c r="A8" s="55"/>
      <c r="E8" s="56"/>
    </row>
    <row r="9" spans="1:5" ht="12.75">
      <c r="A9" s="55"/>
      <c r="E9" s="56"/>
    </row>
    <row r="10" spans="1:5" ht="12.75">
      <c r="A10" s="55"/>
      <c r="E10" s="56"/>
    </row>
    <row r="11" spans="1:5" s="58" customFormat="1" ht="27" customHeight="1">
      <c r="A11" s="50" t="s">
        <v>21</v>
      </c>
      <c r="B11" s="12"/>
      <c r="C11" s="12"/>
      <c r="D11" s="12"/>
      <c r="E11" s="45"/>
    </row>
    <row r="12" spans="1:5" ht="12.75">
      <c r="A12" s="44" t="s">
        <v>2</v>
      </c>
      <c r="B12" s="2" t="s">
        <v>18</v>
      </c>
      <c r="C12" s="2" t="s">
        <v>22</v>
      </c>
      <c r="D12" s="2" t="s">
        <v>23</v>
      </c>
      <c r="E12" s="23"/>
    </row>
    <row r="13" spans="1:5" s="58" customFormat="1" ht="29.25" customHeight="1">
      <c r="A13" s="135">
        <v>41348</v>
      </c>
      <c r="B13" s="136" t="s">
        <v>169</v>
      </c>
      <c r="C13" s="136" t="s">
        <v>122</v>
      </c>
      <c r="D13" s="136" t="s">
        <v>168</v>
      </c>
      <c r="E13" s="137"/>
    </row>
    <row r="14" spans="1:5" ht="12.75">
      <c r="A14" s="55"/>
      <c r="E14" s="56"/>
    </row>
    <row r="15" spans="1:5" ht="12.75">
      <c r="A15" s="55"/>
      <c r="E15" s="56"/>
    </row>
    <row r="16" spans="1:5" ht="12.75">
      <c r="A16" s="55"/>
      <c r="B16" s="85"/>
      <c r="E16" s="56"/>
    </row>
    <row r="17" spans="1:5" ht="12.75">
      <c r="A17" s="55"/>
      <c r="E17" s="56"/>
    </row>
    <row r="18" spans="1:5" ht="12.75">
      <c r="A18" s="55"/>
      <c r="E18" s="56"/>
    </row>
    <row r="19" spans="1:5" ht="45">
      <c r="A19" s="52" t="s">
        <v>36</v>
      </c>
      <c r="B19" s="17"/>
      <c r="C19" s="81"/>
      <c r="D19" s="115" t="s">
        <v>96</v>
      </c>
      <c r="E19" s="138" t="s">
        <v>170</v>
      </c>
    </row>
  </sheetData>
  <sheetProtection/>
  <mergeCells count="3">
    <mergeCell ref="A3:E3"/>
    <mergeCell ref="B1:E1"/>
    <mergeCell ref="D2:E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3.8515625" style="31" customWidth="1"/>
    <col min="2" max="2" width="23.140625" style="31" customWidth="1"/>
    <col min="3" max="3" width="43.7109375" style="31" customWidth="1"/>
    <col min="4" max="4" width="27.140625" style="31" customWidth="1"/>
    <col min="5" max="5" width="28.140625" style="31" customWidth="1"/>
    <col min="6" max="16384" width="9.140625" style="32" customWidth="1"/>
  </cols>
  <sheetData>
    <row r="1" spans="1:5" ht="39.75" customHeight="1">
      <c r="A1" s="61" t="s">
        <v>31</v>
      </c>
      <c r="B1" s="150" t="s">
        <v>98</v>
      </c>
      <c r="C1" s="151"/>
      <c r="D1" s="151"/>
      <c r="E1" s="152"/>
    </row>
    <row r="2" spans="1:5" ht="29.25" customHeight="1">
      <c r="A2" s="60" t="s">
        <v>24</v>
      </c>
      <c r="B2" s="60" t="s">
        <v>97</v>
      </c>
      <c r="C2" s="60" t="s">
        <v>25</v>
      </c>
      <c r="D2" s="153" t="s">
        <v>121</v>
      </c>
      <c r="E2" s="154"/>
    </row>
    <row r="3" spans="1:5" ht="29.25" customHeight="1">
      <c r="A3" s="153" t="s">
        <v>13</v>
      </c>
      <c r="B3" s="161"/>
      <c r="C3" s="161"/>
      <c r="D3" s="161"/>
      <c r="E3" s="162"/>
    </row>
    <row r="4" spans="1:5" ht="39.75" customHeight="1">
      <c r="A4" s="46" t="s">
        <v>13</v>
      </c>
      <c r="B4" s="47" t="s">
        <v>1</v>
      </c>
      <c r="C4" s="10"/>
      <c r="D4" s="10"/>
      <c r="E4" s="41"/>
    </row>
    <row r="5" spans="1:5" ht="25.5">
      <c r="A5" s="44" t="s">
        <v>2</v>
      </c>
      <c r="B5" s="2" t="s">
        <v>3</v>
      </c>
      <c r="C5" s="2" t="s">
        <v>14</v>
      </c>
      <c r="D5" s="2"/>
      <c r="E5" s="23" t="s">
        <v>15</v>
      </c>
    </row>
    <row r="6" spans="1:5" ht="12.75">
      <c r="A6" s="71">
        <v>41270</v>
      </c>
      <c r="B6" s="69">
        <v>70</v>
      </c>
      <c r="C6" s="66" t="s">
        <v>101</v>
      </c>
      <c r="D6" s="72" t="s">
        <v>103</v>
      </c>
      <c r="E6" s="67" t="s">
        <v>41</v>
      </c>
    </row>
    <row r="7" spans="1:5" ht="12.75">
      <c r="A7" s="71">
        <v>41270</v>
      </c>
      <c r="B7" s="69">
        <v>10</v>
      </c>
      <c r="C7" s="66" t="s">
        <v>102</v>
      </c>
      <c r="D7" s="72" t="s">
        <v>103</v>
      </c>
      <c r="E7" s="67" t="s">
        <v>41</v>
      </c>
    </row>
    <row r="8" spans="1:5" ht="12.75">
      <c r="A8" s="71">
        <v>41310</v>
      </c>
      <c r="B8" s="69">
        <v>85</v>
      </c>
      <c r="C8" s="66" t="s">
        <v>104</v>
      </c>
      <c r="D8" s="72" t="s">
        <v>91</v>
      </c>
      <c r="E8" s="67" t="s">
        <v>106</v>
      </c>
    </row>
    <row r="9" spans="1:5" ht="12.75">
      <c r="A9" s="86">
        <v>41332</v>
      </c>
      <c r="B9" s="76">
        <v>59.01</v>
      </c>
      <c r="C9" s="77" t="s">
        <v>117</v>
      </c>
      <c r="D9" s="87" t="s">
        <v>83</v>
      </c>
      <c r="E9" s="78" t="s">
        <v>41</v>
      </c>
    </row>
    <row r="10" spans="1:5" s="1" customFormat="1" ht="12.75">
      <c r="A10" s="71">
        <v>41355</v>
      </c>
      <c r="B10" s="69">
        <v>85</v>
      </c>
      <c r="C10" s="66" t="s">
        <v>104</v>
      </c>
      <c r="D10" s="72" t="s">
        <v>91</v>
      </c>
      <c r="E10" s="67" t="s">
        <v>105</v>
      </c>
    </row>
    <row r="11" spans="1:5" s="88" customFormat="1" ht="12.75">
      <c r="A11" s="86"/>
      <c r="B11" s="76"/>
      <c r="C11" s="77"/>
      <c r="D11" s="87"/>
      <c r="E11" s="78"/>
    </row>
    <row r="12" spans="1:5" ht="12.75">
      <c r="A12" s="109" t="s">
        <v>96</v>
      </c>
      <c r="B12" s="130">
        <f>SUM(B6:B11)</f>
        <v>309.01</v>
      </c>
      <c r="C12" s="35"/>
      <c r="D12" s="35"/>
      <c r="E12" s="40"/>
    </row>
    <row r="13" spans="1:5" ht="12.75">
      <c r="A13" s="39"/>
      <c r="B13" s="35"/>
      <c r="C13" s="35"/>
      <c r="D13" s="35"/>
      <c r="E13" s="40"/>
    </row>
    <row r="14" spans="1:5" ht="31.5">
      <c r="A14" s="46" t="s">
        <v>13</v>
      </c>
      <c r="B14" s="47" t="s">
        <v>26</v>
      </c>
      <c r="C14" s="10"/>
      <c r="D14" s="10"/>
      <c r="E14" s="41"/>
    </row>
    <row r="15" spans="1:5" ht="24.75" customHeight="1">
      <c r="A15" s="44" t="s">
        <v>2</v>
      </c>
      <c r="B15" s="2" t="s">
        <v>3</v>
      </c>
      <c r="C15" s="2" t="s">
        <v>14</v>
      </c>
      <c r="D15" s="2"/>
      <c r="E15" s="23" t="s">
        <v>15</v>
      </c>
    </row>
    <row r="16" spans="1:5" ht="15" customHeight="1">
      <c r="A16" s="71">
        <v>41277</v>
      </c>
      <c r="B16" s="69">
        <v>200</v>
      </c>
      <c r="C16" s="66" t="s">
        <v>123</v>
      </c>
      <c r="D16" s="66" t="s">
        <v>91</v>
      </c>
      <c r="E16" s="67" t="s">
        <v>41</v>
      </c>
    </row>
    <row r="17" spans="1:5" ht="15" customHeight="1">
      <c r="A17" s="71"/>
      <c r="B17" s="69"/>
      <c r="C17" s="66"/>
      <c r="D17" s="66"/>
      <c r="E17" s="67"/>
    </row>
    <row r="18" spans="1:6" ht="12.75">
      <c r="A18" s="86">
        <v>41305</v>
      </c>
      <c r="B18" s="76">
        <v>143.8</v>
      </c>
      <c r="C18" s="77" t="s">
        <v>107</v>
      </c>
      <c r="D18" s="87"/>
      <c r="E18" s="78" t="s">
        <v>41</v>
      </c>
      <c r="F18" s="134"/>
    </row>
    <row r="19" spans="1:6" ht="15" customHeight="1">
      <c r="A19" s="86">
        <v>41333</v>
      </c>
      <c r="B19" s="76">
        <v>143.8</v>
      </c>
      <c r="C19" s="77" t="s">
        <v>108</v>
      </c>
      <c r="D19" s="87"/>
      <c r="E19" s="78" t="s">
        <v>41</v>
      </c>
      <c r="F19" s="134"/>
    </row>
    <row r="20" spans="1:6" ht="15" customHeight="1">
      <c r="A20" s="86">
        <v>41364</v>
      </c>
      <c r="B20" s="76">
        <v>150.35</v>
      </c>
      <c r="C20" s="77" t="s">
        <v>110</v>
      </c>
      <c r="D20" s="87"/>
      <c r="E20" s="78" t="s">
        <v>41</v>
      </c>
      <c r="F20" s="134"/>
    </row>
    <row r="21" spans="1:6" ht="15" customHeight="1">
      <c r="A21" s="86">
        <v>41394</v>
      </c>
      <c r="B21" s="76">
        <v>184.45</v>
      </c>
      <c r="C21" s="77" t="s">
        <v>109</v>
      </c>
      <c r="D21" s="87"/>
      <c r="E21" s="78" t="s">
        <v>41</v>
      </c>
      <c r="F21" s="134"/>
    </row>
    <row r="22" spans="1:6" ht="15" customHeight="1">
      <c r="A22" s="86">
        <v>41425</v>
      </c>
      <c r="B22" s="76">
        <v>951.95</v>
      </c>
      <c r="C22" s="77" t="s">
        <v>111</v>
      </c>
      <c r="D22" s="87"/>
      <c r="E22" s="78" t="s">
        <v>41</v>
      </c>
      <c r="F22" s="134"/>
    </row>
    <row r="23" spans="1:6" ht="15" customHeight="1">
      <c r="A23" s="86">
        <v>41455</v>
      </c>
      <c r="B23" s="77">
        <v>191.6</v>
      </c>
      <c r="C23" s="77" t="s">
        <v>112</v>
      </c>
      <c r="D23" s="87"/>
      <c r="E23" s="78" t="s">
        <v>41</v>
      </c>
      <c r="F23" s="134"/>
    </row>
    <row r="24" spans="1:5" ht="12.75">
      <c r="A24" s="86"/>
      <c r="B24" s="76"/>
      <c r="C24" s="77"/>
      <c r="D24" s="87"/>
      <c r="E24" s="78"/>
    </row>
    <row r="25" spans="1:5" s="89" customFormat="1" ht="12.75">
      <c r="A25" s="109" t="s">
        <v>96</v>
      </c>
      <c r="B25" s="131">
        <f>SUM(B16:B24)</f>
        <v>1965.95</v>
      </c>
      <c r="C25" s="77"/>
      <c r="D25" s="87"/>
      <c r="E25" s="78"/>
    </row>
    <row r="26" spans="1:5" ht="12.75">
      <c r="A26" s="39"/>
      <c r="B26" s="35"/>
      <c r="C26" s="35"/>
      <c r="D26" s="35"/>
      <c r="E26" s="40"/>
    </row>
    <row r="27" spans="1:5" ht="12.75">
      <c r="A27" s="39"/>
      <c r="B27" s="35"/>
      <c r="C27" s="35"/>
      <c r="D27" s="35"/>
      <c r="E27" s="40"/>
    </row>
    <row r="28" spans="1:5" ht="45">
      <c r="A28" s="82" t="s">
        <v>16</v>
      </c>
      <c r="B28" s="83"/>
      <c r="C28" s="84"/>
      <c r="D28" s="115" t="s">
        <v>96</v>
      </c>
      <c r="E28" s="132">
        <f>SUM(B12+B25)</f>
        <v>2274.96</v>
      </c>
    </row>
  </sheetData>
  <sheetProtection/>
  <mergeCells count="3">
    <mergeCell ref="A3:E3"/>
    <mergeCell ref="B1:E1"/>
    <mergeCell ref="D2:E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about CE's Expenses Jan - Jun 2013</dc:title>
  <dc:subject/>
  <dc:creator>mortensenm</dc:creator>
  <cp:keywords/>
  <dc:description/>
  <cp:lastModifiedBy>sided</cp:lastModifiedBy>
  <cp:lastPrinted>2013-07-03T22:47:59Z</cp:lastPrinted>
  <dcterms:created xsi:type="dcterms:W3CDTF">2010-10-17T20:59:02Z</dcterms:created>
  <dcterms:modified xsi:type="dcterms:W3CDTF">2013-07-26T03:54:11Z</dcterms:modified>
  <cp:category/>
  <cp:version/>
  <cp:contentType/>
  <cp:contentStatus/>
</cp:coreProperties>
</file>